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66925"/>
  <mc:AlternateContent xmlns:mc="http://schemas.openxmlformats.org/markup-compatibility/2006">
    <mc:Choice Requires="x15">
      <x15ac:absPath xmlns:x15ac="http://schemas.microsoft.com/office/spreadsheetml/2010/11/ac" url="C:\Users\mohammadhussain\Box\Supply Chain -KNZ DATA\Under Process Activities\Procurement\IRC AFG KNZ 00181 School Repairemet\"/>
    </mc:Choice>
  </mc:AlternateContent>
  <xr:revisionPtr revIDLastSave="0" documentId="13_ncr:1_{6B4488F0-E057-4702-9CF5-22ED9B3441E0}" xr6:coauthVersionLast="47" xr6:coauthVersionMax="47" xr10:uidLastSave="{00000000-0000-0000-0000-000000000000}"/>
  <bookViews>
    <workbookView xWindow="-110" yWindow="-110" windowWidth="19420" windowHeight="11620" xr2:uid="{00000000-000D-0000-FFFF-FFFF00000000}"/>
  </bookViews>
  <sheets>
    <sheet name="Summary Sheet" sheetId="40" r:id="rId1"/>
    <sheet name="1.Kohna Qala" sheetId="14" r:id="rId2"/>
    <sheet name="2.Laghmani ha secondary school" sheetId="16" r:id="rId3"/>
    <sheet name="3.Darwaza kan Secondary SC" sheetId="26" r:id="rId4"/>
    <sheet name="4. Abshor high SC" sheetId="18" r:id="rId5"/>
    <sheet name="5.Abdul Hakim sojani Primary SC" sheetId="19" r:id="rId6"/>
    <sheet name="6. Dowlatyar high SC" sheetId="17" r:id="rId7"/>
    <sheet name="7. Amir Abad primary school" sheetId="32" r:id="rId8"/>
    <sheet name="8.Taqachanar Boys  school" sheetId="31" r:id="rId9"/>
    <sheet name="9. Khowja Pesta" sheetId="20" r:id="rId10"/>
    <sheet name="10. Naswan markazy high SC" sheetId="27" r:id="rId11"/>
    <sheet name="11. Number1 boys SC" sheetId="29" r:id="rId12"/>
    <sheet name="12. Wadan Kely Secondary SC" sheetId="21" r:id="rId13"/>
    <sheet name="13. Dagary Secondary SC" sheetId="22" r:id="rId14"/>
    <sheet name="14. Sad Ramazan high SC" sheetId="23" r:id="rId15"/>
    <sheet name="15. Jangal Bashi High SC" sheetId="24" r:id="rId16"/>
    <sheet name="16. Number 2 boys high SC" sheetId="25" r:id="rId17"/>
    <sheet name="17 . Zerdkamar Boys  school" sheetId="33" r:id="rId18"/>
    <sheet name="18. Yamchi Boys Primary school" sheetId="34" r:id="rId19"/>
    <sheet name="19. Quzi Boys Secondry school" sheetId="35" r:id="rId20"/>
    <sheet name=" 20.AAq Masjid Boys High school" sheetId="36" r:id="rId21"/>
    <sheet name="21. Naswan  2 Girls High scho" sheetId="37" r:id="rId22"/>
    <sheet name="22. Ab. Rahman Abni Auwf " sheetId="39" r:id="rId23"/>
    <sheet name="23. Eski Boys High school" sheetId="38" r:id="rId24"/>
    <sheet name="24.  boys High school" sheetId="30" r:id="rId25"/>
  </sheets>
  <definedNames>
    <definedName name="_xlnm.Print_Area" localSheetId="1">'1.Kohna Qala'!$A$3:$F$82</definedName>
    <definedName name="_xlnm.Print_Area" localSheetId="22">'22. Ab. Rahman Abni Auwf '!$A$1:$F$20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32" l="1"/>
  <c r="F48" i="30"/>
  <c r="F44" i="30"/>
  <c r="F42" i="30"/>
  <c r="F40" i="30"/>
  <c r="F38" i="30"/>
  <c r="F36" i="30"/>
  <c r="F34" i="30"/>
  <c r="F32" i="30"/>
  <c r="F30" i="30"/>
  <c r="F28" i="30"/>
  <c r="F24" i="30"/>
  <c r="F20" i="30"/>
  <c r="F16" i="30"/>
  <c r="F14" i="30"/>
  <c r="F12" i="30"/>
  <c r="F10" i="30"/>
  <c r="F8" i="30"/>
  <c r="F6" i="30"/>
  <c r="F34" i="38"/>
  <c r="F32" i="38"/>
  <c r="F27" i="38"/>
  <c r="F23" i="38"/>
  <c r="F21" i="38"/>
  <c r="F19" i="38"/>
  <c r="F17" i="38"/>
  <c r="F13" i="38"/>
  <c r="F9" i="38"/>
  <c r="F7" i="38"/>
  <c r="F5" i="38"/>
  <c r="F19" i="39"/>
  <c r="F17" i="39"/>
  <c r="F15" i="39"/>
  <c r="F13" i="39"/>
  <c r="F11" i="39"/>
  <c r="F9" i="39"/>
  <c r="F7" i="39"/>
  <c r="F5" i="39"/>
  <c r="F15" i="37"/>
  <c r="F41" i="37"/>
  <c r="F39" i="37"/>
  <c r="F37" i="37"/>
  <c r="F33" i="37"/>
  <c r="F31" i="37"/>
  <c r="F29" i="37"/>
  <c r="F27" i="37"/>
  <c r="F23" i="37"/>
  <c r="F21" i="37"/>
  <c r="F19" i="37"/>
  <c r="F17" i="37"/>
  <c r="F13" i="37"/>
  <c r="F11" i="37"/>
  <c r="F7" i="37"/>
  <c r="F5" i="37"/>
  <c r="F43" i="36"/>
  <c r="F41" i="36"/>
  <c r="F39" i="36"/>
  <c r="F37" i="36"/>
  <c r="F33" i="36"/>
  <c r="F29" i="36"/>
  <c r="F27" i="36"/>
  <c r="F25" i="36"/>
  <c r="F23" i="36"/>
  <c r="F19" i="36"/>
  <c r="F17" i="36"/>
  <c r="F15" i="36"/>
  <c r="F11" i="36"/>
  <c r="F9" i="36"/>
  <c r="F7" i="36"/>
  <c r="F5" i="36"/>
  <c r="F67" i="35"/>
  <c r="F65" i="35"/>
  <c r="F61" i="35"/>
  <c r="F59" i="35"/>
  <c r="F57" i="35"/>
  <c r="F55" i="35"/>
  <c r="F53" i="35"/>
  <c r="F49" i="35"/>
  <c r="F47" i="35"/>
  <c r="F45" i="35"/>
  <c r="F41" i="35"/>
  <c r="F39" i="35"/>
  <c r="F35" i="35"/>
  <c r="F31" i="35"/>
  <c r="F29" i="35"/>
  <c r="F27" i="35"/>
  <c r="F23" i="35"/>
  <c r="F21" i="35"/>
  <c r="F19" i="35"/>
  <c r="F17" i="35"/>
  <c r="F15" i="35"/>
  <c r="F11" i="35"/>
  <c r="F9" i="35"/>
  <c r="F7" i="35"/>
  <c r="F5" i="35"/>
  <c r="F61" i="34"/>
  <c r="F59" i="34"/>
  <c r="F55" i="34"/>
  <c r="F53" i="34"/>
  <c r="F51" i="34"/>
  <c r="F49" i="34"/>
  <c r="F47" i="34"/>
  <c r="F43" i="34"/>
  <c r="F41" i="34"/>
  <c r="F39" i="34"/>
  <c r="F37" i="34"/>
  <c r="F35" i="34"/>
  <c r="F31" i="34"/>
  <c r="F29" i="34"/>
  <c r="F27" i="34"/>
  <c r="F23" i="34"/>
  <c r="F19" i="34"/>
  <c r="F15" i="34"/>
  <c r="F13" i="34"/>
  <c r="F11" i="34"/>
  <c r="F9" i="34"/>
  <c r="F7" i="34"/>
  <c r="F5" i="34"/>
  <c r="F13" i="33"/>
  <c r="F11" i="33"/>
  <c r="F9" i="33"/>
  <c r="F5" i="33"/>
  <c r="F66" i="25"/>
  <c r="F68" i="25"/>
  <c r="F70" i="25"/>
  <c r="F72" i="25"/>
  <c r="F64" i="25"/>
  <c r="F60" i="25"/>
  <c r="F56" i="25"/>
  <c r="F54" i="25"/>
  <c r="F48" i="25"/>
  <c r="F46" i="25"/>
  <c r="F42" i="25"/>
  <c r="F40" i="25"/>
  <c r="F38" i="25"/>
  <c r="F36" i="25"/>
  <c r="F34" i="25"/>
  <c r="F32" i="25"/>
  <c r="F30" i="25"/>
  <c r="F26" i="25"/>
  <c r="F24" i="25"/>
  <c r="F22" i="25"/>
  <c r="F16" i="25"/>
  <c r="F8" i="25"/>
  <c r="F6" i="25"/>
  <c r="F72" i="24" l="1"/>
  <c r="F70" i="24"/>
  <c r="F66" i="24"/>
  <c r="F64" i="24"/>
  <c r="F62" i="24"/>
  <c r="F60" i="24"/>
  <c r="F58" i="24"/>
  <c r="F56" i="24"/>
  <c r="F52" i="24"/>
  <c r="F50" i="24"/>
  <c r="F48" i="24"/>
  <c r="F46" i="24"/>
  <c r="F44" i="24"/>
  <c r="F40" i="24"/>
  <c r="F36" i="24"/>
  <c r="F34" i="24"/>
  <c r="F30" i="24"/>
  <c r="F28" i="24"/>
  <c r="F24" i="24"/>
  <c r="F22" i="24"/>
  <c r="F20" i="24"/>
  <c r="F18" i="24"/>
  <c r="F14" i="24"/>
  <c r="F12" i="24"/>
  <c r="F10" i="24"/>
  <c r="F6" i="24"/>
  <c r="F45" i="23"/>
  <c r="F43" i="23"/>
  <c r="F41" i="23"/>
  <c r="F39" i="23"/>
  <c r="F37" i="23"/>
  <c r="F35" i="23"/>
  <c r="F31" i="23"/>
  <c r="F27" i="23"/>
  <c r="F25" i="23"/>
  <c r="F23" i="23"/>
  <c r="F19" i="23"/>
  <c r="F15" i="23"/>
  <c r="F13" i="23"/>
  <c r="F11" i="23"/>
  <c r="F9" i="23"/>
  <c r="F5" i="23"/>
  <c r="F36" i="22"/>
  <c r="F40" i="22"/>
  <c r="F32" i="22"/>
  <c r="F30" i="22"/>
  <c r="F28" i="22"/>
  <c r="F26" i="22"/>
  <c r="F24" i="22"/>
  <c r="F20" i="22"/>
  <c r="F18" i="22"/>
  <c r="F16" i="22"/>
  <c r="F14" i="22"/>
  <c r="F12" i="22"/>
  <c r="F8" i="22"/>
  <c r="F6" i="22"/>
  <c r="F44" i="21"/>
  <c r="F40" i="21"/>
  <c r="F38" i="21"/>
  <c r="F34" i="21"/>
  <c r="F32" i="21"/>
  <c r="F30" i="21"/>
  <c r="F26" i="21"/>
  <c r="F24" i="21"/>
  <c r="F20" i="21"/>
  <c r="F18" i="21"/>
  <c r="F16" i="21"/>
  <c r="F12" i="21"/>
  <c r="F10" i="21"/>
  <c r="F8" i="21"/>
  <c r="F6" i="21"/>
  <c r="F42" i="29"/>
  <c r="F38" i="29"/>
  <c r="F36" i="29"/>
  <c r="F34" i="29"/>
  <c r="F30" i="29"/>
  <c r="F26" i="29"/>
  <c r="F24" i="29"/>
  <c r="F22" i="29"/>
  <c r="F20" i="29"/>
  <c r="F16" i="29"/>
  <c r="F14" i="29"/>
  <c r="F12" i="29"/>
  <c r="F10" i="29"/>
  <c r="F6" i="29"/>
  <c r="F46" i="27"/>
  <c r="F44" i="27"/>
  <c r="F42" i="27"/>
  <c r="F40" i="27"/>
  <c r="F38" i="27"/>
  <c r="F34" i="27"/>
  <c r="F32" i="27"/>
  <c r="F28" i="27"/>
  <c r="F24" i="27"/>
  <c r="F20" i="27"/>
  <c r="F16" i="27"/>
  <c r="F12" i="27"/>
  <c r="F10" i="27"/>
  <c r="F6" i="27"/>
  <c r="F38" i="20"/>
  <c r="F34" i="20"/>
  <c r="F32" i="20"/>
  <c r="F28" i="20"/>
  <c r="F24" i="20"/>
  <c r="F22" i="20"/>
  <c r="F18" i="20"/>
  <c r="F16" i="20"/>
  <c r="F14" i="20"/>
  <c r="F10" i="20"/>
  <c r="F8" i="20"/>
  <c r="F6" i="20"/>
  <c r="F51" i="31"/>
  <c r="F47" i="31"/>
  <c r="F43" i="31"/>
  <c r="F39" i="31"/>
  <c r="F37" i="31"/>
  <c r="F35" i="31"/>
  <c r="F33" i="31"/>
  <c r="F31" i="31"/>
  <c r="F29" i="31"/>
  <c r="F25" i="31"/>
  <c r="F23" i="31"/>
  <c r="F21" i="31"/>
  <c r="F19" i="31"/>
  <c r="F17" i="31"/>
  <c r="F15" i="31"/>
  <c r="F11" i="31"/>
  <c r="F9" i="31"/>
  <c r="F7" i="31"/>
  <c r="F5" i="31"/>
  <c r="F33" i="32"/>
  <c r="F45" i="32"/>
  <c r="F43" i="32"/>
  <c r="F39" i="32"/>
  <c r="F37" i="32"/>
  <c r="F29" i="32"/>
  <c r="F27" i="32"/>
  <c r="F25" i="32"/>
  <c r="F23" i="32"/>
  <c r="F19" i="32"/>
  <c r="F17" i="32"/>
  <c r="F15" i="32"/>
  <c r="F13" i="32"/>
  <c r="F9" i="32"/>
  <c r="F7" i="32"/>
  <c r="F44" i="17"/>
  <c r="F42" i="17"/>
  <c r="F40" i="17"/>
  <c r="F38" i="17"/>
  <c r="F36" i="17"/>
  <c r="F34" i="17"/>
  <c r="F32" i="17"/>
  <c r="F30" i="17"/>
  <c r="F28" i="17"/>
  <c r="F24" i="17"/>
  <c r="F22" i="17"/>
  <c r="F18" i="17"/>
  <c r="F16" i="17"/>
  <c r="F14" i="17"/>
  <c r="F12" i="17"/>
  <c r="F10" i="17"/>
  <c r="F6" i="17"/>
  <c r="F36" i="19"/>
  <c r="F34" i="19"/>
  <c r="F32" i="19"/>
  <c r="F30" i="19"/>
  <c r="F28" i="19"/>
  <c r="F26" i="19"/>
  <c r="F22" i="19"/>
  <c r="F20" i="19"/>
  <c r="F18" i="19"/>
  <c r="F16" i="19"/>
  <c r="F14" i="19"/>
  <c r="F10" i="19"/>
  <c r="F8" i="19"/>
  <c r="F6" i="19"/>
  <c r="F46" i="18"/>
  <c r="F44" i="18"/>
  <c r="F40" i="18" l="1"/>
  <c r="F38" i="18"/>
  <c r="F36" i="18"/>
  <c r="F34" i="18"/>
  <c r="F32" i="18"/>
  <c r="F30" i="18"/>
  <c r="F26" i="18"/>
  <c r="F24" i="18"/>
  <c r="F22" i="18"/>
  <c r="F20" i="18"/>
  <c r="F18" i="18"/>
  <c r="F14" i="18"/>
  <c r="F10" i="18"/>
  <c r="F6" i="18"/>
  <c r="F38" i="26" l="1"/>
  <c r="F36" i="26"/>
  <c r="F20" i="26"/>
  <c r="F78" i="26"/>
  <c r="F76" i="26"/>
  <c r="F72" i="26"/>
  <c r="F70" i="26"/>
  <c r="F68" i="26"/>
  <c r="F66" i="26"/>
  <c r="F64" i="26"/>
  <c r="F62" i="26"/>
  <c r="F58" i="26"/>
  <c r="F56" i="26"/>
  <c r="F54" i="26"/>
  <c r="F52" i="26"/>
  <c r="F50" i="26"/>
  <c r="F46" i="26"/>
  <c r="F44" i="26"/>
  <c r="F42" i="26"/>
  <c r="F40" i="26"/>
  <c r="F34" i="26"/>
  <c r="F30" i="26"/>
  <c r="F32" i="26"/>
  <c r="F28" i="26"/>
  <c r="F24" i="26"/>
  <c r="F12" i="26"/>
  <c r="F10" i="26"/>
  <c r="F36" i="16"/>
  <c r="F42" i="16"/>
  <c r="F40" i="16"/>
  <c r="F34" i="16"/>
  <c r="F30" i="16"/>
  <c r="F28" i="16"/>
  <c r="F26" i="16"/>
  <c r="F22" i="16"/>
  <c r="F20" i="16"/>
  <c r="F18" i="16"/>
  <c r="F16" i="16"/>
  <c r="F12" i="16"/>
  <c r="F10" i="16"/>
  <c r="F8" i="16"/>
  <c r="F6" i="16"/>
  <c r="F28" i="14"/>
  <c r="F80" i="14"/>
  <c r="F78" i="14"/>
  <c r="F74" i="14"/>
  <c r="F72" i="14"/>
  <c r="F70" i="14"/>
  <c r="F68" i="14"/>
  <c r="F66" i="14"/>
  <c r="F64" i="14"/>
  <c r="F60" i="14"/>
  <c r="F58" i="14"/>
  <c r="F56" i="14"/>
  <c r="F54" i="14"/>
  <c r="F52" i="14"/>
  <c r="F48" i="14"/>
  <c r="F46" i="14"/>
  <c r="F44" i="14"/>
  <c r="F49" i="14" s="1"/>
  <c r="F40" i="14"/>
  <c r="F36" i="14"/>
  <c r="F34" i="14"/>
  <c r="F32" i="14"/>
  <c r="F26" i="14"/>
  <c r="F24" i="14"/>
  <c r="F22" i="14"/>
  <c r="F20" i="14"/>
  <c r="F18" i="14"/>
  <c r="F14" i="14"/>
  <c r="F12" i="14"/>
  <c r="F10" i="14"/>
  <c r="F8" i="14"/>
  <c r="F45" i="30" l="1"/>
  <c r="F10" i="38"/>
  <c r="F34" i="37" l="1"/>
  <c r="F24" i="37"/>
  <c r="F8" i="37"/>
  <c r="F12" i="36"/>
  <c r="F68" i="35" l="1"/>
  <c r="F16" i="34"/>
  <c r="F62" i="34"/>
  <c r="F31" i="24"/>
  <c r="F37" i="24"/>
  <c r="F67" i="24"/>
  <c r="F73" i="24"/>
  <c r="F12" i="31"/>
  <c r="F46" i="32"/>
  <c r="F37" i="19" l="1"/>
  <c r="F47" i="18"/>
  <c r="F73" i="26"/>
  <c r="F79" i="26"/>
  <c r="F10" i="32" l="1"/>
  <c r="F29" i="38" l="1"/>
  <c r="F14" i="38"/>
  <c r="F42" i="37"/>
  <c r="F34" i="36"/>
  <c r="F34" i="32"/>
  <c r="F48" i="31"/>
  <c r="F44" i="31"/>
  <c r="F20" i="39" l="1"/>
  <c r="F56" i="34"/>
  <c r="F42" i="35"/>
  <c r="F20" i="36"/>
  <c r="F35" i="38"/>
  <c r="F45" i="17" l="1"/>
  <c r="F41" i="18"/>
  <c r="F11" i="18"/>
  <c r="F7" i="18"/>
  <c r="F11" i="19" l="1"/>
  <c r="F25" i="26" l="1"/>
  <c r="F43" i="16"/>
  <c r="F81" i="14"/>
  <c r="F75" i="14"/>
  <c r="F61" i="14"/>
  <c r="F36" i="35" l="1"/>
  <c r="F24" i="34"/>
  <c r="F20" i="34"/>
  <c r="F6" i="33"/>
  <c r="F52" i="31"/>
  <c r="F40" i="32" l="1"/>
  <c r="F44" i="36"/>
  <c r="F12" i="35"/>
  <c r="F24" i="35"/>
  <c r="F32" i="35"/>
  <c r="F50" i="35"/>
  <c r="F24" i="38"/>
  <c r="F30" i="32"/>
  <c r="F14" i="33"/>
  <c r="F15" i="33" s="1"/>
  <c r="F32" i="34"/>
  <c r="F40" i="31"/>
  <c r="F20" i="32"/>
  <c r="F44" i="34"/>
  <c r="F62" i="35"/>
  <c r="F30" i="36"/>
  <c r="F26" i="31"/>
  <c r="F63" i="34" l="1"/>
  <c r="F47" i="32"/>
  <c r="F69" i="35"/>
  <c r="F45" i="36"/>
  <c r="F36" i="38"/>
  <c r="F43" i="37"/>
  <c r="F53" i="31"/>
  <c r="F61" i="25" l="1"/>
  <c r="F41" i="24"/>
  <c r="F7" i="24"/>
  <c r="F32" i="23"/>
  <c r="F20" i="23"/>
  <c r="F6" i="23"/>
  <c r="F25" i="24" l="1"/>
  <c r="F46" i="23"/>
  <c r="F53" i="24"/>
  <c r="F16" i="23"/>
  <c r="F28" i="23"/>
  <c r="F15" i="24"/>
  <c r="F49" i="25"/>
  <c r="F73" i="25"/>
  <c r="F41" i="22"/>
  <c r="F37" i="22"/>
  <c r="F45" i="21"/>
  <c r="F41" i="21"/>
  <c r="F7" i="17"/>
  <c r="F47" i="23" l="1"/>
  <c r="F74" i="24"/>
  <c r="F23" i="19"/>
  <c r="F21" i="21"/>
  <c r="F13" i="21"/>
  <c r="F35" i="21"/>
  <c r="F27" i="21"/>
  <c r="F25" i="17"/>
  <c r="F21" i="22"/>
  <c r="F9" i="22"/>
  <c r="F33" i="22"/>
  <c r="F19" i="17"/>
  <c r="F15" i="18"/>
  <c r="F49" i="30"/>
  <c r="F25" i="30"/>
  <c r="F21" i="30"/>
  <c r="F46" i="17" l="1"/>
  <c r="F38" i="19"/>
  <c r="F42" i="22"/>
  <c r="F46" i="21"/>
  <c r="F17" i="30"/>
  <c r="F50" i="30" s="1"/>
  <c r="F27" i="18"/>
  <c r="F43" i="29"/>
  <c r="F31" i="29"/>
  <c r="F7" i="29"/>
  <c r="F29" i="27"/>
  <c r="F25" i="27"/>
  <c r="F21" i="27"/>
  <c r="F7" i="27"/>
  <c r="F48" i="18" l="1"/>
  <c r="F35" i="27"/>
  <c r="F27" i="29"/>
  <c r="F17" i="29"/>
  <c r="F39" i="29"/>
  <c r="F47" i="27"/>
  <c r="F21" i="26"/>
  <c r="F39" i="20"/>
  <c r="F35" i="20"/>
  <c r="F29" i="20"/>
  <c r="F44" i="29" l="1"/>
  <c r="F11" i="20"/>
  <c r="F47" i="26"/>
  <c r="F25" i="20"/>
  <c r="F19" i="20"/>
  <c r="F31" i="16"/>
  <c r="F37" i="16"/>
  <c r="F59" i="26"/>
  <c r="F40" i="20" l="1"/>
  <c r="F23" i="16"/>
  <c r="F13" i="16"/>
  <c r="F41" i="14"/>
  <c r="F44" i="16" l="1"/>
  <c r="F29" i="14"/>
  <c r="F37" i="14"/>
  <c r="F15" i="14"/>
  <c r="F82" i="14" l="1"/>
  <c r="C14" i="27"/>
  <c r="F14" i="27" s="1"/>
  <c r="F17" i="27" l="1"/>
  <c r="F48" i="27" s="1"/>
  <c r="C6" i="26"/>
  <c r="F6" i="26" s="1"/>
  <c r="C16" i="26" l="1"/>
  <c r="F16" i="26" s="1"/>
  <c r="C8" i="26"/>
  <c r="F8" i="26" s="1"/>
  <c r="C20" i="25"/>
  <c r="F20" i="25" s="1"/>
  <c r="F27" i="25" l="1"/>
  <c r="F13" i="26"/>
  <c r="F17" i="26"/>
  <c r="C12" i="25"/>
  <c r="F12" i="25" s="1"/>
  <c r="F43" i="25"/>
  <c r="C10" i="25"/>
  <c r="F10" i="25" s="1"/>
  <c r="C52" i="25"/>
  <c r="F52" i="25" s="1"/>
  <c r="C14" i="25"/>
  <c r="F14" i="25" s="1"/>
  <c r="F80" i="26" l="1"/>
  <c r="F81" i="26" s="1"/>
  <c r="F57" i="25"/>
  <c r="F17" i="25"/>
  <c r="F74" i="25" l="1"/>
</calcChain>
</file>

<file path=xl/sharedStrings.xml><?xml version="1.0" encoding="utf-8"?>
<sst xmlns="http://schemas.openxmlformats.org/spreadsheetml/2006/main" count="2340" uniqueCount="654">
  <si>
    <t>Unit</t>
  </si>
  <si>
    <t>m</t>
  </si>
  <si>
    <t>Pcs</t>
  </si>
  <si>
    <t>Quantity</t>
  </si>
  <si>
    <t>M</t>
  </si>
  <si>
    <t>Lump.Sum</t>
  </si>
  <si>
    <t>A2.6</t>
  </si>
  <si>
    <t>A2.5</t>
  </si>
  <si>
    <t>A2.4</t>
  </si>
  <si>
    <t>A2.3</t>
  </si>
  <si>
    <t>A2.2</t>
  </si>
  <si>
    <t>A2.1</t>
  </si>
  <si>
    <t>Sub Total 03</t>
  </si>
  <si>
    <t>Total price (AFN)</t>
  </si>
  <si>
    <t>A3.1</t>
  </si>
  <si>
    <t>A4.1</t>
  </si>
  <si>
    <t>A3.2</t>
  </si>
  <si>
    <t>A3.3</t>
  </si>
  <si>
    <t>A3.4</t>
  </si>
  <si>
    <t>Part 1</t>
  </si>
  <si>
    <t>SN</t>
  </si>
  <si>
    <t xml:space="preserve">Description of the works </t>
  </si>
  <si>
    <t>Part 2</t>
  </si>
  <si>
    <t>Part 3</t>
  </si>
  <si>
    <t>Part 4</t>
  </si>
  <si>
    <t>Part 5</t>
  </si>
  <si>
    <t>Unit price in (AFN)</t>
  </si>
  <si>
    <t>Sub Total 01</t>
  </si>
  <si>
    <t>Sub Total 02</t>
  </si>
  <si>
    <t>Sub Total 04</t>
  </si>
  <si>
    <t>Part 6</t>
  </si>
  <si>
    <t>m3</t>
  </si>
  <si>
    <t>Each</t>
  </si>
  <si>
    <t>pcs</t>
  </si>
  <si>
    <t>Sub Total 06</t>
  </si>
  <si>
    <t>m2</t>
  </si>
  <si>
    <t xml:space="preserve">Precast Slab for Covering of latrine storag </t>
  </si>
  <si>
    <t xml:space="preserve">Supply and installation Fly Screen with chofti for all opening  window  of latrine </t>
  </si>
  <si>
    <t xml:space="preserve">Supply and installation of 4 mm colour less Glasses for Door and window with all necessary work . </t>
  </si>
  <si>
    <t xml:space="preserve">Supply and installation new plyWood Board for door repairing </t>
  </si>
  <si>
    <t>Oil Painting of Black Board</t>
  </si>
  <si>
    <t xml:space="preserve">Door lock best quality </t>
  </si>
  <si>
    <t xml:space="preserve">Iron lock for window </t>
  </si>
  <si>
    <t xml:space="preserve">Gutters work (Vertical  from GI sheet 24 gage ) complete </t>
  </si>
  <si>
    <t>Plaster, Pcc, RCC and Burnt breack Work</t>
  </si>
  <si>
    <t xml:space="preserve">Solar System Compleate </t>
  </si>
  <si>
    <t xml:space="preserve">Water Well Repairing </t>
  </si>
  <si>
    <t xml:space="preserve">Hand Washing Station </t>
  </si>
  <si>
    <t>Other work</t>
  </si>
  <si>
    <t xml:space="preserve">Oil Painting </t>
  </si>
  <si>
    <t>Roof and Gutter</t>
  </si>
  <si>
    <t>A4.2</t>
  </si>
  <si>
    <t>A4.3</t>
  </si>
  <si>
    <t>A4.4</t>
  </si>
  <si>
    <t>A5.1</t>
  </si>
  <si>
    <t>A5.2</t>
  </si>
  <si>
    <t>A5.3</t>
  </si>
  <si>
    <t>A6.1</t>
  </si>
  <si>
    <t>A6.2</t>
  </si>
  <si>
    <t>A6.3</t>
  </si>
  <si>
    <t>Part 7</t>
  </si>
  <si>
    <t>A7.1</t>
  </si>
  <si>
    <t>A7.2</t>
  </si>
  <si>
    <t>A7.3</t>
  </si>
  <si>
    <t>A7.4</t>
  </si>
  <si>
    <t>A7.5</t>
  </si>
  <si>
    <t>Part 8</t>
  </si>
  <si>
    <t>Plastic Painting Inside and Outsid</t>
  </si>
  <si>
    <t>A8.1</t>
  </si>
  <si>
    <t>A8.2</t>
  </si>
  <si>
    <t>A8.3</t>
  </si>
  <si>
    <t>A8.4</t>
  </si>
  <si>
    <t>A8.5</t>
  </si>
  <si>
    <t>Part 9</t>
  </si>
  <si>
    <t>Door and Window Repairing</t>
  </si>
  <si>
    <t>Iron lock for window ( Qytak / Nakhonak ).</t>
  </si>
  <si>
    <t xml:space="preserve">
Submersible pump with its Compatible inverter, control box and Fuse box in stainless steel. </t>
  </si>
  <si>
    <t>set</t>
  </si>
  <si>
    <t>Supply and installation of electrical cable  2x4 Maghan-Herati best quality.</t>
  </si>
  <si>
    <t>Inverter</t>
  </si>
  <si>
    <t>Supply and installation of 2.2 kW Solartech brand best quality IP65 Pump inverter one year warranty under specific condation or equivalent</t>
  </si>
  <si>
    <t xml:space="preserve">Rope </t>
  </si>
  <si>
    <t xml:space="preserve">Rope for Submersible pumps (12mm) with required works </t>
  </si>
  <si>
    <t>Robber type</t>
  </si>
  <si>
    <t>Water proof robber type</t>
  </si>
  <si>
    <t>PPR1" HDPE</t>
  </si>
  <si>
    <t>PPR 1"  HDPE pipe  with installation</t>
  </si>
  <si>
    <t xml:space="preserve">Supply and istallation of 1" gate valve for water tanks best quality </t>
  </si>
  <si>
    <t>Gate Valve</t>
  </si>
  <si>
    <t xml:space="preserve">Metal Hand Washing Station </t>
  </si>
  <si>
    <t>Submersible pump 1 inch with installation and all necessary work</t>
  </si>
  <si>
    <t>Iron lock for latrine door ( Qytak ).</t>
  </si>
  <si>
    <t>M/L</t>
  </si>
  <si>
    <t>Water Well Digging</t>
  </si>
  <si>
    <t>Main gate repairing</t>
  </si>
  <si>
    <t>Lump.sum</t>
  </si>
  <si>
    <t>New Window</t>
  </si>
  <si>
    <t>Iron Sheet of roof</t>
  </si>
  <si>
    <t>Oil Painting of Door</t>
  </si>
  <si>
    <t>Door lock best quality for metal doors</t>
  </si>
  <si>
    <t>lump.sum</t>
  </si>
  <si>
    <t>Demolishing of Existing Concrete</t>
  </si>
  <si>
    <t xml:space="preserve">Filling and compaction </t>
  </si>
  <si>
    <t xml:space="preserve">Oil painting of Metal Windows </t>
  </si>
  <si>
    <t>Beam for roof (Khar wood 10*20)cm</t>
  </si>
  <si>
    <t>Wooden Timber ( 20*2 cm ) for roof (Khar wood)</t>
  </si>
  <si>
    <t>Plastic Sheet for roof</t>
  </si>
  <si>
    <t>Plastering of roof with mud and straw 2 coat (4cm)</t>
  </si>
  <si>
    <t>Submersible solar water pump 1 inch with installation and all necessary work</t>
  </si>
  <si>
    <t xml:space="preserve">Wire </t>
  </si>
  <si>
    <t>Window Frame for latrine (40*40)cm</t>
  </si>
  <si>
    <t>Door lock best quality for wooden doors</t>
  </si>
  <si>
    <t xml:space="preserve">Adjust six Doors with all necessary work </t>
  </si>
  <si>
    <t xml:space="preserve">Supply and installation of 6 mm colour less Glasses for Main inter Doors  with all necessary work . </t>
  </si>
  <si>
    <t xml:space="preserve">Oil Painting of latrine Door </t>
  </si>
  <si>
    <t xml:space="preserve">oil painting of main gate </t>
  </si>
  <si>
    <t>Gutters work (Vertical  from GI sheet 24 gage ) complete (7*10) cm</t>
  </si>
  <si>
    <t>Demolishing of existing (veranda)</t>
  </si>
  <si>
    <t>Mat (Borya) for (veranda)</t>
  </si>
  <si>
    <t>Ghora gel for (varenda) with thicness 10 cm</t>
  </si>
  <si>
    <t>Door lock best quality for metal main gate</t>
  </si>
  <si>
    <t>oil painting of main gate 2coat</t>
  </si>
  <si>
    <t>Supply and installation of new PALA for latrine Doors</t>
  </si>
  <si>
    <t>Door lock best quality for class room and main gate</t>
  </si>
  <si>
    <t xml:space="preserve">Supply and installation Fly Screen with chofti for all opening  window of latrine </t>
  </si>
  <si>
    <t>Supply and installation of plastic sheet for roof</t>
  </si>
  <si>
    <t xml:space="preserve">Repair of main gate with profil (30*60) </t>
  </si>
  <si>
    <t>Electrical work</t>
  </si>
  <si>
    <t>Switch and sacket with installation high quality should be use</t>
  </si>
  <si>
    <t xml:space="preserve">Supply and installation of 4 mm colour less Glasses for Door and window with all necessary work building No1 + 2 . </t>
  </si>
  <si>
    <t>Oil Painting of Door building No1+2 +3</t>
  </si>
  <si>
    <t>Construction of roof No1 +2+3</t>
  </si>
  <si>
    <t>Water Well Repairing and wash System</t>
  </si>
  <si>
    <t>Tab for water reservoir 1" best quality</t>
  </si>
  <si>
    <t xml:space="preserve">Main Joint box </t>
  </si>
  <si>
    <t>Sub Joint box for all class</t>
  </si>
  <si>
    <t xml:space="preserve">Supply and installation of ceiling fan (56 in) with all required activitie </t>
  </si>
  <si>
    <t>Iron lock for doors latrine ( Qytak ).</t>
  </si>
  <si>
    <t>Non presseure 3" PVC vent pipe should be installed at the corner of latrine to not disturb anyone.</t>
  </si>
  <si>
    <t xml:space="preserve">Gutters work (Vertical  from Iron sheet 24 gage ) complete </t>
  </si>
  <si>
    <t xml:space="preserve">Gutters work (Horizontal  from Iron sheet 24 gage ) complete </t>
  </si>
  <si>
    <t>Water proof robber tape</t>
  </si>
  <si>
    <t>Electrical cable</t>
  </si>
  <si>
    <t>Supply and installation of electrical cable  3x2.5 Maghan- Herati best quality.</t>
  </si>
  <si>
    <t>psc</t>
  </si>
  <si>
    <t>Frame for 8 solar Panel</t>
  </si>
  <si>
    <t>Supply and installation of Gutters should be installed of iron sheet 24 gage according to existing Gutters on site.</t>
  </si>
  <si>
    <t xml:space="preserve">Adjust and repair of main gate with angle iron (30*60) or according to the visit of site </t>
  </si>
  <si>
    <t xml:space="preserve">American Glue 717 for PVC pipe connection </t>
  </si>
  <si>
    <t xml:space="preserve">Gravel Pack size ( 3 - 6 ) mm around the filter </t>
  </si>
  <si>
    <t>Soil (clay) for filling around PVC pipe over the gravel pack, Sealing the surface water, and filling of bore wells holes around the casing pipe.</t>
  </si>
  <si>
    <t>PCC of M150 for apron construction the unit cost includes all relevant costs i.e. materials, labors, formwork and curing (functual )</t>
  </si>
  <si>
    <t xml:space="preserve">Chlorination of wells to ensure FRC of 02-0.5 mg/L as per MRRD and WASH cluster guidelines </t>
  </si>
  <si>
    <t>Well Digging</t>
  </si>
  <si>
    <t>PVC pipe size 8"</t>
  </si>
  <si>
    <t>gravel Pack</t>
  </si>
  <si>
    <t>Soil (clay) for filling around PVC pipe over the gravel pack</t>
  </si>
  <si>
    <t>pcc work</t>
  </si>
  <si>
    <t xml:space="preserve">Hand pump </t>
  </si>
  <si>
    <t>Class E raising main pipe</t>
  </si>
  <si>
    <t>Rope</t>
  </si>
  <si>
    <t xml:space="preserve">chlorination of wells </t>
  </si>
  <si>
    <t>kg</t>
  </si>
  <si>
    <t>M3</t>
  </si>
  <si>
    <t>SET</t>
  </si>
  <si>
    <t xml:space="preserve">RCC Precast Slab for Covering of latrine storag </t>
  </si>
  <si>
    <t>Rope for Submersible pumps</t>
  </si>
  <si>
    <t xml:space="preserve">Carpentry work, Replacing door opening (replacing PALA) </t>
  </si>
  <si>
    <t xml:space="preserve">Main Gate Reparing </t>
  </si>
  <si>
    <t>Plastic Pipe 1"</t>
  </si>
  <si>
    <t>supply and use plastic pipe 1" for submersible solar pump</t>
  </si>
  <si>
    <t>Metallic Water Reservoir repairing</t>
  </si>
  <si>
    <t xml:space="preserve">Supply and installation of metal Tab 1" for reservoir best quality </t>
  </si>
  <si>
    <t xml:space="preserve">Repairing of Water Well with all necessary work according to IRC EH Engineer instruction </t>
  </si>
  <si>
    <t>A3.5</t>
  </si>
  <si>
    <t>A3.6</t>
  </si>
  <si>
    <t>A3.7</t>
  </si>
  <si>
    <t>A1.1</t>
  </si>
  <si>
    <t>A1.2</t>
  </si>
  <si>
    <t>A1.3</t>
  </si>
  <si>
    <t>A1.4</t>
  </si>
  <si>
    <t>A1.5</t>
  </si>
  <si>
    <t>A1.6</t>
  </si>
  <si>
    <t>A6.4</t>
  </si>
  <si>
    <t>A6.5</t>
  </si>
  <si>
    <t>A6.6</t>
  </si>
  <si>
    <t>A4.5</t>
  </si>
  <si>
    <t>A4.6</t>
  </si>
  <si>
    <t>A4.7</t>
  </si>
  <si>
    <t>A4.8</t>
  </si>
  <si>
    <t>A4.9</t>
  </si>
  <si>
    <t>A5.4</t>
  </si>
  <si>
    <t>A5.5</t>
  </si>
  <si>
    <t>Sub Total 05</t>
  </si>
  <si>
    <t>Sub Total 07</t>
  </si>
  <si>
    <t>Sub Total 08</t>
  </si>
  <si>
    <t>Sub Total 09</t>
  </si>
  <si>
    <t>Supply and installation of 4.5 kW Solartech brand best quality IP65 Pump inverter one year warranty under specific condation or equivalent</t>
  </si>
  <si>
    <t xml:space="preserve">Demolishing of Existing Concrete infront of main corridor </t>
  </si>
  <si>
    <t>New Water Well Digging</t>
  </si>
  <si>
    <t xml:space="preserve">Class E, PVC 2" raising main pipe with pipe centrializers Kawsar brand 4 kg weigth and 2.8 m length best quality </t>
  </si>
  <si>
    <t>Switch for ceiling fant with installation best quality should be use</t>
  </si>
  <si>
    <t>Plastic Sheet for building No1 +2 +3</t>
  </si>
  <si>
    <t>new installation of ceiling fan Al-shaikh or equivalent with all required activitie</t>
  </si>
  <si>
    <t>Repairing of handrail stair and ramp</t>
  </si>
  <si>
    <t xml:space="preserve">Well digging (10-12)" by percussion method the machine should be select as instruction of EH Engineer </t>
  </si>
  <si>
    <t>Adjustment of cooridor 3 steel Doors</t>
  </si>
  <si>
    <t>Supply and installation of metal Tab 1" for reservoir best quality for hand washing station</t>
  </si>
  <si>
    <t>Repairing of latrine walls and staire case  plaster with (1:4)  mator To remove the old cracked plaster of the Inside and outside wall damaged points  and add new plaster on it.</t>
  </si>
  <si>
    <t>Supply and installation of RCC Precast Slab(120cm*40cm*8cm) for Covering of latrine storag made of concrete M200 according to technical drawing and instruction of IRC  EH.Engineer</t>
  </si>
  <si>
    <t xml:space="preserve">Supply and installation Fly Screen </t>
  </si>
  <si>
    <t>Supply and installation of fly screen with wooden chofti for all opening of windows of latrine</t>
  </si>
  <si>
    <t xml:space="preserve">The  inSide wall  should be clean with sand paper and then will be painting 75% plastic painting two coats with all necessary work according to scope of work.  </t>
  </si>
  <si>
    <t xml:space="preserve">Supply and installation of  1" submersible 1HP/0.75KW, Max Head 85 National pump or equivalent </t>
  </si>
  <si>
    <t xml:space="preserve">The out Side wall  should be clean with sand paper and then will be paint 100% plastic painting two coats with all necessary work according to scope of work.  </t>
  </si>
  <si>
    <t>Plastic Painting outside 100 % NIKON Super emulation/Equivalent</t>
  </si>
  <si>
    <t>Carpentry work of repairing door with plywood(7 layer 10mm هفت پوست ) of damaged door</t>
  </si>
  <si>
    <t>Adjustment of Windows</t>
  </si>
  <si>
    <t>The carpenter should be adjust all windows pala.</t>
  </si>
  <si>
    <t xml:space="preserve">Demolishing of Existing settled PCC in front of main cooridor, the old existing concrete is damaged &amp; break down it must be demolised with pic axe and sowel should be broken &amp; the broken pieces of Concrete will be filled and compacted under new PCC. </t>
  </si>
  <si>
    <t>supply and installation of stainless steel iron sheet 24 Gage ( 0.5 ) best quality, on the wall fixed by ring/clamp of iron sheet and steel screw.</t>
  </si>
  <si>
    <t>all Windows  should be clean with sand paper, and will be paint 2 coats.</t>
  </si>
  <si>
    <t>All  Door should be clean with sand paper and should be paint two coats.</t>
  </si>
  <si>
    <t>Oil painting of Windows NIKON</t>
  </si>
  <si>
    <t>Oil Painting of Doors  NIKON</t>
  </si>
  <si>
    <t>Oil Painting of Door, NIKON</t>
  </si>
  <si>
    <t xml:space="preserve">Oil painting of main gate, Main gates should be first clean with sand paper then apply two coats of oil paint. </t>
  </si>
  <si>
    <t xml:space="preserve">The out Side new plastered wall  should be clean with sand paper then apply two coats of 100% plastic paint. </t>
  </si>
  <si>
    <t>Plastic Painting outside 75% NIKON Emulation</t>
  </si>
  <si>
    <t>All Ceiling and walls should be clean with sand paper then apply two coats of 75% plastic paint.</t>
  </si>
  <si>
    <t xml:space="preserve">Making and installation of new wooden window the frame shuould be 10*8 or match to the old existing windows With all necessary Requirment </t>
  </si>
  <si>
    <t>Supply and installation of RCC Precast Slab(180cm*40cm*8cm) for Covering of latrine storag made of concrete M200 according to technical drawing and instruction of IRC  EH.Engineer</t>
  </si>
  <si>
    <t>White Washing for latrines inside and outside with Lime and change colour powder</t>
  </si>
  <si>
    <t>Whte washing with Lime 2 coat, To remove and clear the old paint from outsid and inside of latrine walls to add the new paint it.</t>
  </si>
  <si>
    <t>Adjustment of installed  khar wooden doors and Windows with Frames and checking all doors and window and adjusting that with all necessary work according to the technical scope of work.</t>
  </si>
  <si>
    <t xml:space="preserve">PCC 1:2:4  concrete for the existing damaged side walk  width t= 10cm according to the scope of work  with all necessary work and instruction of   IRC  EH.Engineer. </t>
  </si>
  <si>
    <t xml:space="preserve">Plastic Painting Inside and Outsid </t>
  </si>
  <si>
    <t>Repair of main gate with profil (30*60) and oil paint all necessary work.</t>
  </si>
  <si>
    <t xml:space="preserve"> Plaster wok with 1:4 cement and sand mortar and smooth finishing with all necessary work </t>
  </si>
  <si>
    <t>Mud &amp; straw (kaagal) after plastic sheet with thickness 4cm two layer</t>
  </si>
  <si>
    <t>Plastic Painting outside 100% NIKON Emulation building 1 and 2</t>
  </si>
  <si>
    <t>Door lock best quality for class rooms</t>
  </si>
  <si>
    <t>Supply and installation steel handrail for ramp</t>
  </si>
  <si>
    <t>Supply and installation steel handrail for ramp with all necessary work</t>
  </si>
  <si>
    <t>Adjustment of all Doors of Class room</t>
  </si>
  <si>
    <t xml:space="preserve">Carpenter should  be adjust all classroom's door </t>
  </si>
  <si>
    <t>PCC 1:2:4 concrete for Corridor and sidewalk T = 10cm, With all necessary work</t>
  </si>
  <si>
    <t>Repair of main metallic gate with all necessary work according to the IRC EH Engineer instruction</t>
  </si>
  <si>
    <t xml:space="preserve"> The broken pieces of Concrete will be filled and compacted under new PCC. filling and compaction on demolation concrete pices the fron elevation supa concrete fondation.</t>
  </si>
  <si>
    <t>Repairing of inside damaged classrooms and outside damaged wall surface should be repair with (1:4)  cement and sand plaster, the cracks and holes observe  on the walls of room  and outside walls.</t>
  </si>
  <si>
    <t>all Doors should be clean and oil painting,  2 coats will be oil painting,  oil paint is best quality.</t>
  </si>
  <si>
    <t>Supply and installation of RCC Precast Slab(160cm*40cm*8cm) for Covering of latrine storag made of concrete M200 according to technical drawing and instruction of IRC  EH.Engineer</t>
  </si>
  <si>
    <t xml:space="preserve">PCC 1:2:4  concrete for the existing damaged  of class room floor surface  with t= 10cm according to the scope of work  with all necessary work and instruction of   IRC  EH.Engineer. </t>
  </si>
  <si>
    <t xml:space="preserve">Supply and installation of Beam for roof (Khar wood 10*20)cm best quality match with existing beam with all necessary work according to the instruction of IRC EH Engineer </t>
  </si>
  <si>
    <t xml:space="preserve">Supply and installation of Wooden Timber on the wooden beam  (Khar wood (20*2)cm best quality with all necessary work according to the instruction of IRC EH Engineer </t>
  </si>
  <si>
    <t>Oil Painting of main Gate.</t>
  </si>
  <si>
    <t>Supply and installation of RCC Precast Slab(150cm*40cm*8cm) for Covering of latrine storag made of concrete M200 according to technical drawing and instruction of IRC  EH.Engineer</t>
  </si>
  <si>
    <t>Precast Slab for Covering of latrine storag ( 150cm*40cm*8cm)</t>
  </si>
  <si>
    <t>supply and installation of window frame (10*8)cm with fly screen for the oppening of latrines</t>
  </si>
  <si>
    <t>Carpentary work for adjusment of existing door in classroom</t>
  </si>
  <si>
    <t>All Door should be clean and oil painting,  2 coats will be oil painting,  oil paint is best quality.</t>
  </si>
  <si>
    <t xml:space="preserve">Demolishing of Existing settled PCC in varenda, the old existing concrete is damaged &amp; break down it must be demolised with pic axe and sowel should be broken &amp; the broken pieces of Concrete will be filled and compacted under new PCC. </t>
  </si>
  <si>
    <t>the demolished pieces of concrete should be well compacted under the new PCC.</t>
  </si>
  <si>
    <t>PCC 1:2:4 M  concrete for class room floor and side walk , T = 7cm, with all necessary work</t>
  </si>
  <si>
    <t xml:space="preserve">PCC 1:2:4  concrete for the existing damaged (Sofa)  with t= 7cm according to the scope of work  with all necessary work and instruction of   IRC  EH.Engineer. </t>
  </si>
  <si>
    <t xml:space="preserve">PCC 1:2:4 M  concrete infront of classes on floor should be cast on old pices of broken compacted concrete  according to the scope of work , with all necessary work and instruction of  IRC  EH.Engineer. </t>
  </si>
  <si>
    <t>PCC 1:2:4 concrete for Veranda T = 10cm, With all necessary work</t>
  </si>
  <si>
    <t xml:space="preserve">Brick masonry of first class (A) burnt Brick with mortar 1:4 for Column and karniz with all necessary work according to the instruction of IRC  EH.Engineer. </t>
  </si>
  <si>
    <t xml:space="preserve"> Inside Zero chips </t>
  </si>
  <si>
    <t xml:space="preserve">Zero chips plastering Inside existing  water reservior </t>
  </si>
  <si>
    <t>Demolish of existing mud and straw Veranda by labours to replace I-beam.</t>
  </si>
  <si>
    <t>Replacing Double I-Beam(weld two I-Beam of 14cm, 115kg togather ) of veranda roof.</t>
  </si>
  <si>
    <t>Plastic Painting inside 75 % NIKON Super emulation/Equivalent</t>
  </si>
  <si>
    <t xml:space="preserve">White Washing </t>
  </si>
  <si>
    <t xml:space="preserve"> RCC Precast Slab for Covering of latrine storage</t>
  </si>
  <si>
    <t>Supply and installation of RCC Precast Slab(130cm*40cm*8cm) for Covering of latrine storag made of concrete M200 according to technical drawing and instruction of IRC  EH.Engineer</t>
  </si>
  <si>
    <t xml:space="preserve">Supply and installation of 4 mm colourless Glasses with wooden chofty for windows and Doors, chofti should be cut 45 at corner according to IRC EH.Engineer and technical scope of work with all necessary work . </t>
  </si>
  <si>
    <t xml:space="preserve">Door lock best quality for the existing doors </t>
  </si>
  <si>
    <t>Iron lock for window ( Qytak / Nakhonak ). For existing window</t>
  </si>
  <si>
    <t xml:space="preserve">Iron lock (iron Qulfak) for existing latrine doors. </t>
  </si>
  <si>
    <t xml:space="preserve">Supply and installation Iron Sheet(smooth) Of latrine roof Should be Gage 24 </t>
  </si>
  <si>
    <t>Supply and installation Iron stainless steel Sheet(Smooth) Of Latrine roof Should be Gage 24 (0.5)</t>
  </si>
  <si>
    <t>Removal of soil from roof of school building (41*13*0.2)m</t>
  </si>
  <si>
    <t xml:space="preserve">Precast Slab for School Building roof repairing </t>
  </si>
  <si>
    <t xml:space="preserve">Supply and installation of precast slab for the damaged area of the roof </t>
  </si>
  <si>
    <t>Oil Painting NIKON</t>
  </si>
  <si>
    <t>Making &amp; installation of new metalic door for Latrine</t>
  </si>
  <si>
    <t>Making &amp; installation of new metalic door for Latrine with all necessary work according to the scop of  work and instruction of IRC EH engineer.</t>
  </si>
  <si>
    <t>Repairing of the Hand Pump well with all requirements</t>
  </si>
  <si>
    <t xml:space="preserve">To repair the Hand pump with all requirement work according to the IRC EH Engineer </t>
  </si>
  <si>
    <t>PCC 1:2:4  concrete for side walk, ramp, and outside, stairs, T = 10cm, with all necessary work</t>
  </si>
  <si>
    <t xml:space="preserve">Pcc work is use for the floor of the class rooms  according to the scope of work , with all necessary work and instruction of  IRC  EH.Engineer. </t>
  </si>
  <si>
    <t xml:space="preserve">Supply and installation of 4 mm colourless Glasses with wooden chofty for windows and Doors, chofti should be cut 45 degree at corner according to IRC EH.Engineer and technical scope of work with all necessary work . </t>
  </si>
  <si>
    <t>Isogam layer on the roof</t>
  </si>
  <si>
    <t xml:space="preserve">Oil Painting of Black Board </t>
  </si>
  <si>
    <t>Repeairing and installition of new ply wood sheet for 8 doors</t>
  </si>
  <si>
    <t>Making &amp; installation of  windows new pala</t>
  </si>
  <si>
    <t>Electric Cable</t>
  </si>
  <si>
    <t>Isogam layer on RCC slab</t>
  </si>
  <si>
    <t xml:space="preserve">Part1 </t>
  </si>
  <si>
    <t>Non presseure PVC vent pipe for latrine 3"</t>
  </si>
  <si>
    <t>Iron lock (Qalfak ihani watani) for latrine doors.</t>
  </si>
  <si>
    <t>A1.7</t>
  </si>
  <si>
    <t xml:space="preserve">Gutters work (Vertical  from GI sheet 24 gage )size 10*8 cm complete </t>
  </si>
  <si>
    <t>Ajustment of intrior class room doors</t>
  </si>
  <si>
    <t>Repeairing  of metalic main gate small &amp; big size doors</t>
  </si>
  <si>
    <t>Solar System Compleate system competely</t>
  </si>
  <si>
    <t xml:space="preserve">Solar Panel </t>
  </si>
  <si>
    <t>PCC 1:2:4  concrete for side walk, ramp, and outside stairs, T = 10cm, all necessary work</t>
  </si>
  <si>
    <t xml:space="preserve"> Iron sheet of latrine roof</t>
  </si>
  <si>
    <t xml:space="preserve">wooden pole diameter 10 cm L= 2.5m  </t>
  </si>
  <si>
    <t>Oil Painting of  metalic door of main cooridoor</t>
  </si>
  <si>
    <t xml:space="preserve">the metalic door should be first clean with sand paper then will paint with oil paint  two coats according to the scope of work. </t>
  </si>
  <si>
    <t>Making and installation of 6 new metalic doors with all necessary work</t>
  </si>
  <si>
    <t>Making &amp; installation of door 7  new wooden pala with all necessary work</t>
  </si>
  <si>
    <t xml:space="preserve"> Hand Digging of new Water Well </t>
  </si>
  <si>
    <t>Digging of new water well</t>
  </si>
  <si>
    <t>Digging of new water well by hand dia=1m and  35m deep/the water should be standing 5m under water table</t>
  </si>
  <si>
    <t>concrete chak outer dia=90cm, h=40</t>
  </si>
  <si>
    <t xml:space="preserve">RCC circular slab </t>
  </si>
  <si>
    <t>Plaster, PCC, RCC and Burnt breack Work</t>
  </si>
  <si>
    <t>Supply and installation of Precast Slab for roof repairing with all necessary work .</t>
  </si>
  <si>
    <t>Isogam layer on precast slab for school building &amp; latrine</t>
  </si>
  <si>
    <t>Hand pump compleately</t>
  </si>
  <si>
    <t>Pamir complete hand pump set with 15 double hooks rods corrosion resistance, with all required items best quality of all parts of hand pump set specs indicated in SoP.</t>
  </si>
  <si>
    <t xml:space="preserve"> Plastic Rope</t>
  </si>
  <si>
    <t>Supply and installition of best quality plastic rope.</t>
  </si>
  <si>
    <t xml:space="preserve">PVC Pipe 2 " Rasing main Class E </t>
  </si>
  <si>
    <t>UPVC2" raising main pipe 63mm with outer dia and 4.77mm wall thicnee along with socket weight 4kg.</t>
  </si>
  <si>
    <t>A1</t>
  </si>
  <si>
    <t xml:space="preserve">Concrete for repairing of main small and big gates According to  scope of work , with all necessary work and instruction of  IRC  EH.Engineer. </t>
  </si>
  <si>
    <t>Supply and installation of one metallic reservior on roof with all necessary work.</t>
  </si>
  <si>
    <t>Supply and installation of new medtalic reservior painting with stainsless steel inter and out side.</t>
  </si>
  <si>
    <t>Cheack and ajustd the all water reservior pipe.</t>
  </si>
  <si>
    <t>Plumbing man should check all the tank elevation net work pipe &amp; valves.</t>
  </si>
  <si>
    <t>A2.7</t>
  </si>
  <si>
    <t>Two Gate valves for big metalic reservior</t>
  </si>
  <si>
    <t>Oil Painting of two metalic  main gates small &amp; big size 2 coats</t>
  </si>
  <si>
    <t>Oil painting of big metalic reservior 2 coats</t>
  </si>
  <si>
    <t xml:space="preserve">the metalic reservior should be first clean with sand paper then will paint with oil paint  two coats according to the scope of work. </t>
  </si>
  <si>
    <t>Making and installation of 3 pala for windows with all necessary work</t>
  </si>
  <si>
    <t>supply and installation of new PALA for windows with all necessary work to be match with the existing windows of school.</t>
  </si>
  <si>
    <t>Repairing of existing metalic main big gate (248*300)cm and small gate(90*248)cm with all nacessary work</t>
  </si>
  <si>
    <t>Isogam the roof of school building and latrine roof</t>
  </si>
  <si>
    <t>Making and installation of 2 wooden  new pala of west and east cooridor doors</t>
  </si>
  <si>
    <t>Kuna Qala Boys High school Aqtash District Kunduz province</t>
  </si>
  <si>
    <t>Laghmaniha Boys Seconndary School Aqtash District Kunduz province</t>
  </si>
  <si>
    <t>Khuja Pista Boys Secondary School Khan Abad district Kunduz Province</t>
  </si>
  <si>
    <t>Darwazakan Boys Secondary school Aqtash District Kunduz Province</t>
  </si>
  <si>
    <t>Naswani Markazi High school Khan Abad district Kunduz Province</t>
  </si>
  <si>
    <t>Zerkharid Boys High school Kunduz center</t>
  </si>
  <si>
    <t>Abshoor Boys High school Aqtash district Kunduz Province</t>
  </si>
  <si>
    <t>Abdul Khakim Sojani Primary Girls School Aqtash district Kunduz Province</t>
  </si>
  <si>
    <t>Dolatyar Boys High School Aqtash district Kunduz Province</t>
  </si>
  <si>
    <t>Wadankli Boys Secondary School Khan Abad district Kunduz Province</t>
  </si>
  <si>
    <t>Dagri Girls Secondary School Khan Abad district Kunduz Province</t>
  </si>
  <si>
    <t>Sad Ramazan Boys High School Khan Abad district Kunduz Province</t>
  </si>
  <si>
    <t>Jangal Bashi Boys High school Khan Abad district Kunduz Province</t>
  </si>
  <si>
    <t>Number 2 Boys High School Khan Abad district Kunduz Province</t>
  </si>
  <si>
    <t>Taqa Chenar Boys Secondary School Aqtash district Kunduz Province</t>
  </si>
  <si>
    <t>Amir Abad Boys Primary school Aqtash district Kunduz Province</t>
  </si>
  <si>
    <t>Zerdkamer Boys Secondary School Khan Abad district Kunduz Province</t>
  </si>
  <si>
    <t>Yamchi Boys Primary School Khan Abad district Kunduz Province</t>
  </si>
  <si>
    <t>Quzi Boys Secondary School Khan Abad district Kunduz Province</t>
  </si>
  <si>
    <t>Aaq Masjid Boys High School Imam sahib district Kunduz Province</t>
  </si>
  <si>
    <t>Eski Boys High school Imam Sahib district Kunduz Province</t>
  </si>
  <si>
    <t>Abdul Rahman Abni Auwf School surrounding wall Hazrati Imam Sahib District Kunduz Province</t>
  </si>
  <si>
    <t xml:space="preserve"> </t>
  </si>
  <si>
    <t xml:space="preserve">Excavation of foundation </t>
  </si>
  <si>
    <t xml:space="preserve">PCC 1:2:4 M 150 concrete </t>
  </si>
  <si>
    <t>plaster work</t>
  </si>
  <si>
    <t>Pointing of Stone masonry</t>
  </si>
  <si>
    <t>Main gate</t>
  </si>
  <si>
    <t>Grant Total</t>
  </si>
  <si>
    <t>Stone Masonry</t>
  </si>
  <si>
    <t>Supply and installation of Switch for celling fans best quality</t>
  </si>
  <si>
    <t>Supply and installation of Candovite for eletrick wire extestion on wall surpace</t>
  </si>
  <si>
    <t>Supply and installation of bulbs switch best quality</t>
  </si>
  <si>
    <t>Supply and installation of switch for celling fans best quality</t>
  </si>
  <si>
    <t>Supply and installation of switch for blubs best quality</t>
  </si>
  <si>
    <t>Supply and installation of candovite (25*16 )mm for eletrick wire extestion on wall surpace.</t>
  </si>
  <si>
    <t>Supply and installation of projetor bulb for main gate</t>
  </si>
  <si>
    <t>supply and installation of projetor bulb for main gate</t>
  </si>
  <si>
    <t>Supply and installation best quality tab for reservior</t>
  </si>
  <si>
    <t>Repairing of existing metallic main big gate (248*300)cm and small gate(90*248)cm with all nacessary work</t>
  </si>
  <si>
    <t xml:space="preserve">Wire( 2*2.5mm) Maghan best quality </t>
  </si>
  <si>
    <t>No</t>
  </si>
  <si>
    <t>Name of School</t>
  </si>
  <si>
    <t xml:space="preserve">District </t>
  </si>
  <si>
    <t>Grant Total AF</t>
  </si>
  <si>
    <r>
      <t xml:space="preserve">Rope for Submersible pumps (12mm) with </t>
    </r>
    <r>
      <rPr>
        <sz val="10"/>
        <color rgb="FFFF0000"/>
        <rFont val="Calibri"/>
        <family val="2"/>
        <scheme val="minor"/>
      </rPr>
      <t>clamp and al</t>
    </r>
    <r>
      <rPr>
        <sz val="10"/>
        <rFont val="Calibri"/>
        <family val="2"/>
        <scheme val="minor"/>
      </rPr>
      <t xml:space="preserve">l required works </t>
    </r>
  </si>
  <si>
    <r>
      <t>Brick masonry of first class (A) burnt Brick with cement sand mortar 1:4 for Latrine stair case with all necessary work according to Scope of work</t>
    </r>
    <r>
      <rPr>
        <sz val="11"/>
        <color theme="1"/>
        <rFont val="Calibri"/>
        <family val="2"/>
        <scheme val="minor"/>
      </rPr>
      <t xml:space="preserve"> and</t>
    </r>
    <r>
      <rPr>
        <sz val="11"/>
        <rFont val="Calibri"/>
        <family val="2"/>
        <scheme val="minor"/>
      </rPr>
      <t xml:space="preserve"> the instruction of IRC  EH.Engineer. </t>
    </r>
  </si>
  <si>
    <r>
      <t>Precast Slab for Covering of latrine storag (6.8*1.2*0.08)</t>
    </r>
    <r>
      <rPr>
        <b/>
        <u/>
        <sz val="12"/>
        <color theme="1"/>
        <rFont val="Calibri"/>
        <family val="2"/>
        <scheme val="minor"/>
      </rPr>
      <t>m</t>
    </r>
  </si>
  <si>
    <r>
      <t xml:space="preserve">Supply and installation of 4 mm colour less Glasses with metal (10*20)mm chofty for windows and wooden chofty for Doors, chofti should be cut 45 </t>
    </r>
    <r>
      <rPr>
        <sz val="11"/>
        <color theme="1"/>
        <rFont val="Calibri"/>
        <family val="2"/>
        <scheme val="minor"/>
      </rPr>
      <t>degree</t>
    </r>
    <r>
      <rPr>
        <sz val="11"/>
        <rFont val="Calibri"/>
        <family val="2"/>
        <scheme val="minor"/>
      </rPr>
      <t xml:space="preserve"> at corner according to IRC EH.Engineer and technical scope of work with all necessary work . </t>
    </r>
  </si>
  <si>
    <r>
      <t>Supply and installation of RCC Precast Slab(120cm*40cm*8cm) for Covering of latrin</t>
    </r>
    <r>
      <rPr>
        <sz val="11"/>
        <color theme="1"/>
        <rFont val="Calibri"/>
        <family val="2"/>
        <scheme val="minor"/>
      </rPr>
      <t>es</t>
    </r>
    <r>
      <rPr>
        <sz val="11"/>
        <rFont val="Calibri"/>
        <family val="2"/>
        <scheme val="minor"/>
      </rPr>
      <t xml:space="preserve"> storag made of concrete M200 according to technical drawing and instruction of IRC  EH.Engineer</t>
    </r>
  </si>
  <si>
    <t>Non presseure 3" PVC vent pipe should be installed at the corner of latrine.</t>
  </si>
  <si>
    <r>
      <rPr>
        <sz val="11"/>
        <color theme="1"/>
        <rFont val="Calibri"/>
        <family val="2"/>
        <scheme val="minor"/>
      </rPr>
      <t>Best quality</t>
    </r>
    <r>
      <rPr>
        <sz val="11"/>
        <rFont val="Calibri"/>
        <family val="2"/>
        <scheme val="minor"/>
      </rPr>
      <t xml:space="preserve"> Iron lock (qytak/nakhonak) w</t>
    </r>
    <r>
      <rPr>
        <sz val="11"/>
        <color theme="1"/>
        <rFont val="Calibri"/>
        <family val="2"/>
        <scheme val="minor"/>
      </rPr>
      <t>ith the price of</t>
    </r>
    <r>
      <rPr>
        <sz val="11"/>
        <color rgb="FFFF0000"/>
        <rFont val="Calibri"/>
        <family val="2"/>
        <scheme val="minor"/>
      </rPr>
      <t xml:space="preserve"> </t>
    </r>
    <r>
      <rPr>
        <sz val="11"/>
        <color theme="1"/>
        <rFont val="Calibri"/>
        <family val="2"/>
        <scheme val="minor"/>
      </rPr>
      <t>150 Afs</t>
    </r>
    <r>
      <rPr>
        <sz val="11"/>
        <rFont val="Calibri"/>
        <family val="2"/>
        <scheme val="minor"/>
      </rPr>
      <t xml:space="preserve"> for existing windows </t>
    </r>
  </si>
  <si>
    <r>
      <t xml:space="preserve">Supply and installation Iron Sheet for the roof of latrine </t>
    </r>
    <r>
      <rPr>
        <b/>
        <u/>
        <sz val="12"/>
        <color theme="1"/>
        <rFont val="Calibri"/>
        <family val="2"/>
        <scheme val="minor"/>
      </rPr>
      <t>the Iron sheet</t>
    </r>
    <r>
      <rPr>
        <b/>
        <u/>
        <sz val="12"/>
        <rFont val="Calibri"/>
        <family val="2"/>
        <scheme val="minor"/>
      </rPr>
      <t xml:space="preserve"> Should be Gage 24</t>
    </r>
  </si>
  <si>
    <t>supply and installation of stainless steel iron sheet 24 Gage ( 0.5 )mm on the roof of latrine fixed by Rubber washer screw.</t>
  </si>
  <si>
    <r>
      <t xml:space="preserve">Supply and installation of main </t>
    </r>
    <r>
      <rPr>
        <sz val="11"/>
        <color theme="1"/>
        <rFont val="Calibri"/>
        <family val="2"/>
        <scheme val="minor"/>
      </rPr>
      <t>electrical</t>
    </r>
    <r>
      <rPr>
        <sz val="11"/>
        <rFont val="Calibri"/>
        <family val="2"/>
        <scheme val="minor"/>
      </rPr>
      <t xml:space="preserve"> joint box for class room </t>
    </r>
  </si>
  <si>
    <r>
      <t>Switch and sacket with installation high quality should be use</t>
    </r>
    <r>
      <rPr>
        <sz val="11"/>
        <color theme="1"/>
        <rFont val="Calibri"/>
        <family val="2"/>
        <scheme val="minor"/>
      </rPr>
      <t xml:space="preserve"> under plaster.</t>
    </r>
  </si>
  <si>
    <r>
      <t xml:space="preserve">Submersible pump with its Compatible inverter, control box and Fuse box in </t>
    </r>
    <r>
      <rPr>
        <b/>
        <u/>
        <sz val="12"/>
        <color theme="1"/>
        <rFont val="Calibri"/>
        <family val="2"/>
        <scheme val="minor"/>
      </rPr>
      <t>and</t>
    </r>
    <r>
      <rPr>
        <b/>
        <u/>
        <sz val="12"/>
        <rFont val="Calibri"/>
        <family val="2"/>
        <scheme val="minor"/>
      </rPr>
      <t xml:space="preserve"> stainless steel. </t>
    </r>
  </si>
  <si>
    <t>Grant Total:</t>
  </si>
  <si>
    <t>PCC 1:2:4  concrete for side walk, ramp, and outside stairs, with all necessary work</t>
  </si>
  <si>
    <t xml:space="preserve">Brick masonry of first class (A) burnt Brick with cement sand mortar 1:4 for toitet stair case with all necessary work according to Scope of work and the instruction of IRC  EH.Engineer. </t>
  </si>
  <si>
    <t>Supply and installation of RCC Precast Slab(120cm*40cm*8cm) for Covering of latrines storag made of concrete M200 according to technical drawing and instruction of IRC  EH.Engineer</t>
  </si>
  <si>
    <t xml:space="preserve">Supply and installation of 4 mm colour less Glasses with metal (10*20)mm chofty for windows and wooden chofty for Doors, chofti should be cut 45 degree at corner according to IRC EH.Engineer and technical scope of work with all necessary work . </t>
  </si>
  <si>
    <r>
      <t xml:space="preserve">Supply and installation of fly screen with wooden chofti for all opening of windows of latrine </t>
    </r>
    <r>
      <rPr>
        <sz val="11"/>
        <color theme="1"/>
        <rFont val="Calibri"/>
        <family val="2"/>
        <scheme val="minor"/>
      </rPr>
      <t>with good quality and will be cut under 45 degree.</t>
    </r>
    <r>
      <rPr>
        <sz val="11"/>
        <rFont val="Calibri"/>
        <family val="2"/>
        <scheme val="minor"/>
      </rPr>
      <t xml:space="preserve"> </t>
    </r>
  </si>
  <si>
    <r>
      <t>supply and installation of stainless steel iron sheet 24 Gage ( 0.5 )mm</t>
    </r>
    <r>
      <rPr>
        <sz val="11"/>
        <color theme="1"/>
        <rFont val="Calibri"/>
        <family val="2"/>
        <scheme val="minor"/>
      </rPr>
      <t xml:space="preserve"> With size of (14*13)cm</t>
    </r>
    <r>
      <rPr>
        <sz val="11"/>
        <color rgb="FFFF0000"/>
        <rFont val="Calibri"/>
        <family val="2"/>
        <scheme val="minor"/>
      </rPr>
      <t xml:space="preserve"> </t>
    </r>
    <r>
      <rPr>
        <sz val="11"/>
        <rFont val="Calibri"/>
        <family val="2"/>
        <scheme val="minor"/>
      </rPr>
      <t>best quality, on the roof fixed with rubber washer screw.</t>
    </r>
  </si>
  <si>
    <t xml:space="preserve">Supply and installation of 4 mm colour less Glasses with wooden (10*20)mm chofty for windows and wooden chofty for Doors, chofti should be cut 45 degree at corner according to instruction of IRC EH.Engineer and technical scope of work with all necessary work . </t>
  </si>
  <si>
    <t>Precast RCC Slab for Covering of latrine storag (180cm*40cm*8cm)</t>
  </si>
  <si>
    <t xml:space="preserve">Supply and installation of 4 mm colour less Glasses with wooden chofty for windows and wooden chofty for Doors, chofti should be cut 45 degree at corner according to IRC EH.Engineer and technical scope of work with all necessary work . </t>
  </si>
  <si>
    <t xml:space="preserve">Supply and installation of 4 mm colour less Glasses with wooden (10*20)mm chofty for windows and wooden chofty for Doors, chofti should be cut 45 degree at corner according to IRC EH.Engineer and technical scope of work with all necessary work . </t>
  </si>
  <si>
    <t xml:space="preserve">Stone masonry with M1:4 with all necessary work </t>
  </si>
  <si>
    <t>Non presseure PVC pipe class C vent pipe for latrine</t>
  </si>
  <si>
    <r>
      <t xml:space="preserve">Supply and installation of fly screen with wooden chofti for all opening of windows of latrine </t>
    </r>
    <r>
      <rPr>
        <sz val="11"/>
        <color theme="1"/>
        <rFont val="Calibri"/>
        <family val="2"/>
        <scheme val="minor"/>
      </rPr>
      <t>with best quality and will be cut under 45 degree.</t>
    </r>
    <r>
      <rPr>
        <sz val="11"/>
        <rFont val="Calibri"/>
        <family val="2"/>
        <scheme val="minor"/>
      </rPr>
      <t xml:space="preserve"> </t>
    </r>
  </si>
  <si>
    <r>
      <t xml:space="preserve">7supply and installation of stainless steel iron sheet 24 Gage ( 0.5 )mm  </t>
    </r>
    <r>
      <rPr>
        <sz val="11"/>
        <color theme="1"/>
        <rFont val="Calibri"/>
        <family val="2"/>
        <scheme val="minor"/>
      </rPr>
      <t>With the  size of (7*10)cm</t>
    </r>
    <r>
      <rPr>
        <sz val="11"/>
        <rFont val="Calibri"/>
        <family val="2"/>
        <scheme val="minor"/>
      </rPr>
      <t xml:space="preserve"> best quality, on the wall fixed by ring/clamp of iron sheet and steel screw.</t>
    </r>
  </si>
  <si>
    <t>Plastic Painting  in side 75% NIKON Emulation</t>
  </si>
  <si>
    <t xml:space="preserve">Solar System Complete </t>
  </si>
  <si>
    <t>all Windows  should be clean with sand paper and  then 2 coats will be oil painting, best quality.</t>
  </si>
  <si>
    <t>all  Doors should be clean with sand paper and  then 2 coats will be oil painting, best quality.</t>
  </si>
  <si>
    <t xml:space="preserve">Repair of metallic main gate with profil (30*60) </t>
  </si>
  <si>
    <t>Repair of main gate with profil (30*60) and oil paint 2 coats with all necessary work.</t>
  </si>
  <si>
    <t>Supply and installation of plastic sheet for roof best quality.</t>
  </si>
  <si>
    <t>All doors should be cleaned with sand paper then apply 2 coats of oil paint with the best quality.</t>
  </si>
  <si>
    <t>Plastic Painting inside 75% NIKON Emulation building 1 and 2</t>
  </si>
  <si>
    <t>Solar System Complete.</t>
  </si>
  <si>
    <t>Grand total:</t>
  </si>
  <si>
    <t>Grant Total :</t>
  </si>
  <si>
    <t xml:space="preserve">Supply and installation of  1" submersible 1HP/0.75KW, Max Head 85m National pump or equivalent </t>
  </si>
  <si>
    <t>Supply and installation of lamp (24 W) with all required activities.</t>
  </si>
  <si>
    <r>
      <t>Door lock best quality</t>
    </r>
    <r>
      <rPr>
        <sz val="11"/>
        <color theme="1"/>
        <rFont val="Calibri"/>
        <family val="2"/>
        <scheme val="minor"/>
      </rPr>
      <t xml:space="preserve"> with the price of 1000 up to 1200 AFs</t>
    </r>
    <r>
      <rPr>
        <sz val="11"/>
        <rFont val="Calibri"/>
        <family val="2"/>
        <scheme val="minor"/>
      </rPr>
      <t xml:space="preserve"> for the existing doors and installation.</t>
    </r>
  </si>
  <si>
    <t xml:space="preserve"> All black boards first should be plaster with grout mortar and then will be paint with the special black oil paint two coats, according to the scope of work and  instruction of IRC EH.Engineer.</t>
  </si>
  <si>
    <t>Supply and installation lamps (24 W).</t>
  </si>
  <si>
    <r>
      <t>Door lock best quality</t>
    </r>
    <r>
      <rPr>
        <sz val="11"/>
        <color theme="1"/>
        <rFont val="Calibri"/>
        <family val="2"/>
        <scheme val="minor"/>
      </rPr>
      <t xml:space="preserve"> with the price of up to</t>
    </r>
    <r>
      <rPr>
        <sz val="11"/>
        <color rgb="FFFF0000"/>
        <rFont val="Calibri"/>
        <family val="2"/>
        <scheme val="minor"/>
      </rPr>
      <t xml:space="preserve">  </t>
    </r>
    <r>
      <rPr>
        <sz val="11"/>
        <color theme="1"/>
        <rFont val="Calibri"/>
        <family val="2"/>
        <scheme val="minor"/>
      </rPr>
      <t>1000-1200 AFs</t>
    </r>
    <r>
      <rPr>
        <sz val="11"/>
        <rFont val="Calibri"/>
        <family val="2"/>
        <scheme val="minor"/>
      </rPr>
      <t>/ for the existing doors and installation.</t>
    </r>
  </si>
  <si>
    <r>
      <t>Door lock best quality</t>
    </r>
    <r>
      <rPr>
        <sz val="11"/>
        <color theme="1"/>
        <rFont val="Calibri"/>
        <family val="2"/>
        <scheme val="minor"/>
      </rPr>
      <t xml:space="preserve"> with the price of 1000 up to 1200 Afs,</t>
    </r>
    <r>
      <rPr>
        <sz val="11"/>
        <rFont val="Calibri"/>
        <family val="2"/>
        <scheme val="minor"/>
      </rPr>
      <t xml:space="preserve"> for the existing doors and installation.</t>
    </r>
  </si>
  <si>
    <t xml:space="preserve">Supply and installation of 4 mm colour less Glasses with wooden (10*20)mm chofty for windows and wooden chofty for Doors, chofti should be cut 45 at corner according to IRC EH.Engineer and technical scope of work with all necessary work . </t>
  </si>
  <si>
    <r>
      <t>Door lock best quality</t>
    </r>
    <r>
      <rPr>
        <sz val="11"/>
        <color theme="1"/>
        <rFont val="Calibri"/>
        <family val="2"/>
        <scheme val="minor"/>
      </rPr>
      <t xml:space="preserve"> with the price of 1000 up to 1200 AFs</t>
    </r>
    <r>
      <rPr>
        <sz val="11"/>
        <rFont val="Calibri"/>
        <family val="2"/>
        <scheme val="minor"/>
      </rPr>
      <t>/ for the existing doors and installation.</t>
    </r>
  </si>
  <si>
    <t>supply and installation of stainless steel iron sheet 24 Gage ( 0.5 )mm smooth on the roof of school fixed by Rubber washer screw.</t>
  </si>
  <si>
    <t>supply and installation of stainless steel iron sheet 24 Gage ( 0.5 )mm best quality, on the wall fixed by ring/clamp of iron sheet and steel screw.</t>
  </si>
  <si>
    <t>Repairing the adge of doors (1:4)  mator To remove the old cracked plaster of the damaged points of plaster and door adge  and add new plaster on it.</t>
  </si>
  <si>
    <t xml:space="preserve">Best quality Iron lock (qytak/nakhonak) with the price of 150 Afs for existing windows </t>
  </si>
  <si>
    <t xml:space="preserve">Supply and installation of 6 mm colour less Glasses for mane cooridor Door with Chofti  cut 45 degree according to IRC EH.Engineer and all necessary work . </t>
  </si>
  <si>
    <t xml:space="preserve">Supply and installation of 4 mm colour less Glasses with wooden (10*20)chofty for windows and wooden chofty for Doors, chofti should be cut 45 degree at corner according to IRC EH.Engineer and technical scope of work with all necessary work . </t>
  </si>
  <si>
    <t>Wooden Timber ( 20cm*2 cm ) for roof (Khar wood)</t>
  </si>
  <si>
    <t>White washing with Lime 2 coat, To remove and clear the old paint from outsid and inside of latrine walls to add the new paint it.</t>
  </si>
  <si>
    <t xml:space="preserve">Adjust and repair of main gate with angle iron (30*60)mm </t>
  </si>
  <si>
    <t>Making and installation of window frame (50cm*50cm)</t>
  </si>
  <si>
    <t>supply and installation of window frame (50cm*50cm) with fly screen for the oppening of latrines</t>
  </si>
  <si>
    <t>(Conformity European)(IECCE)(International Electro technical Commission)(&amp; iec60904, IEC61215,IEC61646,IEC62108,IEC61730).</t>
  </si>
  <si>
    <r>
      <t xml:space="preserve">Supply and installation of the Galvanized Angle iron frame for 12th solar panels (Non-Movable and Movable with RCC </t>
    </r>
    <r>
      <rPr>
        <sz val="11"/>
        <color theme="1"/>
        <rFont val="Calibri"/>
        <family val="2"/>
        <scheme val="minor"/>
      </rPr>
      <t xml:space="preserve"> foundation</t>
    </r>
    <r>
      <rPr>
        <sz val="11"/>
        <rFont val="Calibri"/>
        <family val="2"/>
        <scheme val="minor"/>
      </rPr>
      <t xml:space="preserve"> Work according to drawings with required materials and works and IRC focal point will be select the type of frame as need (punctual)</t>
    </r>
  </si>
  <si>
    <t>Supply and Installation of PVC pipe, 8'' diameter of class D (16m-Filter &amp; 48m-casing ) Kawsar best quality or equivalent</t>
  </si>
  <si>
    <t xml:space="preserve">Supply and use American Glue 717 for PVC pipe connection </t>
  </si>
  <si>
    <t>Supply and installation of Pamir complete hand pump set with 15 double hooks rods corrosion resistance, with all required items best quality of Kawsar product all parts of hand pump set specs indicated in SoP.</t>
  </si>
  <si>
    <t>Supply and installation of Best quality  rope for hand pump and submersible 10mm</t>
  </si>
  <si>
    <t>Supply and installation of (Conformity European)(IECCE)(International Electro technical Commission)(&amp; iec60904, IEC61215,IEC61646,IEC62108,IEC61730).</t>
  </si>
  <si>
    <t>New installation of ceiling fan with all required activities</t>
  </si>
  <si>
    <t>new installation of ceiling fan Al-shaikh or equivalent with all required activities</t>
  </si>
  <si>
    <t xml:space="preserve"> Supply and installition of double wire</t>
  </si>
  <si>
    <t>Supplay and installation of Pamir complete hand pump set with 15 double hooks rods corrosion resistance, with all required items best quality of Kawsar product all parts of hand pump set specs indicated in SoP.</t>
  </si>
  <si>
    <t>Supply and installation of best quality  rope for hand pump and submersible 10mm</t>
  </si>
  <si>
    <t>m/l</t>
  </si>
  <si>
    <t xml:space="preserve">Carpentery work, Replacing door opening (replacing PALA) </t>
  </si>
  <si>
    <t xml:space="preserve"> Mud &amp; sraw plaster(Kahgel) after isogam layer should done</t>
  </si>
  <si>
    <t>Carpentery work of repairing door with plywood(7 layer 10mm هفت پوست ) of damaged door</t>
  </si>
  <si>
    <t>m/L</t>
  </si>
  <si>
    <t>Kahgel after isogam layer( mud and straw  plaster )</t>
  </si>
  <si>
    <t>Removal of soil from roof of school building to placed the Isogam</t>
  </si>
  <si>
    <t>Kahgel after isogam layer( mud and straw plaster )</t>
  </si>
  <si>
    <t>Mud &amp; straw plaster after asogam layer with thickness 4cm two layer the cracks of kahgel plaster should be filled with sand.</t>
  </si>
  <si>
    <t>Double I Beam for (Veranda)</t>
  </si>
  <si>
    <t>mL</t>
  </si>
  <si>
    <t>ml</t>
  </si>
  <si>
    <t>Sub Total 6</t>
  </si>
  <si>
    <t>A5.6</t>
  </si>
  <si>
    <t>A5.7</t>
  </si>
  <si>
    <t>A5.8</t>
  </si>
  <si>
    <t>A5.9</t>
  </si>
  <si>
    <t>A5.10</t>
  </si>
  <si>
    <t>Sub Total:</t>
  </si>
  <si>
    <t xml:space="preserve"> Plaster wok with  cement sand mortar 1:4 smooth finishing with all necessary work </t>
  </si>
  <si>
    <t>Burn Brick Masonry with cement sand mortar 1:4 for repairing of toilet stair case with all necessary work</t>
  </si>
  <si>
    <t xml:space="preserve">Burn Brick Masonry class A  with cemnet sand mortar 1:4 for repairing of Latrine  stair, school corridor stairs.According to scope of work , with all necessary work and instruction of  IRC  EH.Engineer. </t>
  </si>
  <si>
    <t>Supply and installation of fly screen with wooden chofti for all opening of windows of latrine, the chofti should be cut 45 degree.</t>
  </si>
  <si>
    <t>Removal of soil from roof of school building to be ready for Isogam</t>
  </si>
  <si>
    <t>Removal of soil from the roof by labour with showals and clean the gap of precast slab and fill with plaster mortar, the soil should be tranfer away from school area.</t>
  </si>
  <si>
    <t>The best quality isogam (3mm-4mm) should be supply and install on the roof surface  of school building , Isogam should be overlap minimum 10 cm one another.</t>
  </si>
  <si>
    <t>Mud &amp; straw plaster after asogam layer with thickness 4cm the gap of Kahgel should be filled with fine sand.</t>
  </si>
  <si>
    <t xml:space="preserve">Burnt Brick Masonry with cement sand mortar 1:4 </t>
  </si>
  <si>
    <t xml:space="preserve">Brick masonry of first class (A) burnt Brick with cemnet sand mortar 1:4 for boundary wall with all necessary work according to the instruction of IRC  EH.Engineer. </t>
  </si>
  <si>
    <t xml:space="preserve">Plastering inside and outside boundary wall with M 300 with all necessary work </t>
  </si>
  <si>
    <t>pointing of Stone masonry boundary wall.</t>
  </si>
  <si>
    <t xml:space="preserve">Plaster of the damaged walls, water reservoir bricks wall &amp; plaster of main gate columns  According to  scope of work , with all necessary work and instruction of  IRC  EH.Engineer. </t>
  </si>
  <si>
    <t xml:space="preserve"> Plaster wok with cement and sand mortar 1:4  and smooth finishing with all necessary work </t>
  </si>
  <si>
    <t>Burn Brick Masonry with Cemnet Sand mortar 1:4 for repairing of Latrine stair case with all necessary work</t>
  </si>
  <si>
    <t>Precast Slab for roof of school building repairing</t>
  </si>
  <si>
    <t>supply and installation of stainless steel iron sheet 24 Gage ( 0.5 ) best quality, by size (10*8)cm on the wall fixed by ring/clamp of iron sheet and steel screw.</t>
  </si>
  <si>
    <t>Cement sand mortar to filled the gaps of precast slab to be ready for Isogam, according to scope of work, with all necessary work and  instruction of IRC EH.Engineer</t>
  </si>
  <si>
    <t>Cement sand mortar 1:4  to filled the gaps of precast slab to be ready for Isogam for roof of school building, according to scope of work, with all necessary work and  instruction of IRC EH.Engineer</t>
  </si>
  <si>
    <t>Burnt Brick Masonry with cement sand mortar 1:4 for repairing of Latrine stair case with all necessary work</t>
  </si>
  <si>
    <t xml:space="preserve">Burnt Brick Masonry class (A) with cement sand mortar 1:4 for repairing of latrine stair case with all necessary work according to scope of work the instruction of EH Engineer </t>
  </si>
  <si>
    <t>Isogam layer on precast slab of roof of school building</t>
  </si>
  <si>
    <t xml:space="preserve"> Plaster wok with cement and sand mortar 1:4  smooth finishing with all necessary work </t>
  </si>
  <si>
    <t>Plastering work for the old latrine out side and inside walls the old plaster should remove the new plaster should be done out side and indside walls of latrine. According to the scope of work , with all necessary work and instruction of  IRC  EH.Engineer  and ETC.</t>
  </si>
  <si>
    <t>Burn Brick Masonry with cement sand mortar 1:4 for repairing of latrine stair and carniz case with all necessary work</t>
  </si>
  <si>
    <t xml:space="preserve">Burn Brick Masonry class A with cement sand mortar 1:4 for repairing of Latrine stair and carniz case with all necessary work according to the instruction of EH Engineer </t>
  </si>
  <si>
    <t>Supply and installation of fly screen with wooden chofti for all opening of windows of latrine,  the chofti should be cut 45 degree at the corners.</t>
  </si>
  <si>
    <t>Construction of latrine roof with iron sheet smooth 24 gage(0.5)mm</t>
  </si>
  <si>
    <t>Supply and installation of fly screen with wooden chofti for all opening of windows of latrine, the wooden chofti should be cut 45 degree at the corner.</t>
  </si>
  <si>
    <t>PCC 1:2:4 concrete for on the roof of building  T = 3cm, all necessary work</t>
  </si>
  <si>
    <t xml:space="preserve">PCC 1:2:4 concrete  the top of roof RCC slab to make the roof slop to guide the water to the gutter  T = 3 cm, with all necessary work according to scop of work and instruction IRC EH Engineer </t>
  </si>
  <si>
    <t xml:space="preserve"> Plaster work with cement sand mortar 1:4 for stair of latrine.</t>
  </si>
  <si>
    <t xml:space="preserve"> cemnet sand mortar 1:4 to fill the gaps of  precast slab to be  ready for Isogam.</t>
  </si>
  <si>
    <t>Cement sand mortar 1:4 to filled the gaps of precast slab to be ready for Isogam, according to scope of work, with all necessary work and  instruction of IRC EH.Engineer</t>
  </si>
  <si>
    <t xml:space="preserve"> Cemnet sand mortar to fill the gaps of  precast slab to be  ready for Isogam.</t>
  </si>
  <si>
    <t>Supply and installation of fly screen with wooden chofti for all opening of windows of latrine, chofti should be cut 45 degree at the corner.</t>
  </si>
  <si>
    <t>Burn Brick Masonry with mortar 1:4 for Column and karniz Veranda with all necessary work</t>
  </si>
  <si>
    <t xml:space="preserve"> Repairing of Plaster with cement sand mortar  1:4 smooth finishing with all necessary work </t>
  </si>
  <si>
    <t>Repairing of latrine walls and staire case with plaster cement sand mator (1:4)  To remove the old cracked plaster of the Inside and outside wall damaged points  and add new plaster on it.</t>
  </si>
  <si>
    <t>Repairing of latrine walls and staire case  plaster with cement sand mortar (1:4)  mator To remove the old cracked plaster of the Inside and outside wall damaged points  and add new plaster on it.</t>
  </si>
  <si>
    <t>Supply and installation of fly screen with wooden chofti for all opening of windows of latrine, chofti should be cut 45 degre at the corner.</t>
  </si>
  <si>
    <t>Supply and installation of Gutters (10*8) should be installed of iron sheet 24 gage according to existing Gutters on site.</t>
  </si>
  <si>
    <t xml:space="preserve">  Repairing of Plaster with cement and sand mortar 1:4  smooth finishing with all necessary work </t>
  </si>
  <si>
    <t>Supply and installation of fly screen with wooden chofti for all opening  windows, the chofti should be cut 45 degree at the corner.</t>
  </si>
  <si>
    <t>supply and installation of Vertical gutters (10*8) cm stainless steel iron sheet 24 Gage ( 0.5 ) best quality, on the wall fixed by ring/clamp of iron sheet and steel screw.</t>
  </si>
  <si>
    <t>supply and installation of stainless steel iron sheet 24 Gage ( 0.5 )mm with the size of (8cm*10cm) best quality, on the wall fixed by ring/clamp of iron sheet and steel screw.</t>
  </si>
  <si>
    <t>Gutters work (Vertical  from GI sheet 24 gage ) complete (8cm*10cm)</t>
  </si>
  <si>
    <r>
      <t>supply and installation of stainless steel iron sheet 24 Gage ( 0.5 )mm</t>
    </r>
    <r>
      <rPr>
        <sz val="11"/>
        <color theme="1"/>
        <rFont val="Calibri"/>
        <family val="2"/>
        <scheme val="minor"/>
      </rPr>
      <t xml:space="preserve"> With size of (17*13)cm</t>
    </r>
    <r>
      <rPr>
        <sz val="11"/>
        <color rgb="FFFF0000"/>
        <rFont val="Calibri"/>
        <family val="2"/>
        <scheme val="minor"/>
      </rPr>
      <t xml:space="preserve"> </t>
    </r>
    <r>
      <rPr>
        <sz val="11"/>
        <rFont val="Calibri"/>
        <family val="2"/>
        <scheme val="minor"/>
      </rPr>
      <t>best quality, on the roof fixed with rubber washer screw.</t>
    </r>
  </si>
  <si>
    <t>Gutters work (Horizontal  from GI sheet 24 gage )  complete (17*13)</t>
  </si>
  <si>
    <r>
      <t>Door lock best quality</t>
    </r>
    <r>
      <rPr>
        <sz val="11"/>
        <color theme="1"/>
        <rFont val="Calibri"/>
        <family val="2"/>
        <scheme val="minor"/>
      </rPr>
      <t xml:space="preserve"> with the price 1000 of up to</t>
    </r>
    <r>
      <rPr>
        <sz val="11"/>
        <color rgb="FFFF0000"/>
        <rFont val="Calibri"/>
        <family val="2"/>
        <scheme val="minor"/>
      </rPr>
      <t xml:space="preserve"> </t>
    </r>
    <r>
      <rPr>
        <sz val="11"/>
        <color theme="1"/>
        <rFont val="Calibri"/>
        <family val="2"/>
        <scheme val="minor"/>
      </rPr>
      <t>1200 AFs</t>
    </r>
    <r>
      <rPr>
        <sz val="11"/>
        <rFont val="Calibri"/>
        <family val="2"/>
        <scheme val="minor"/>
      </rPr>
      <t>/ for the existing doors and installation.</t>
    </r>
  </si>
  <si>
    <t xml:space="preserve"> All black boards first should be plaster with grout cement sand mortar 1:4 and then will be paint with the special black oil paint two coats, according to the scope of work and  instruction of IRC EH.Engineer.</t>
  </si>
  <si>
    <t>PCC 1:2:4  concrete for Sofa of latrine T = 7cm, With all necessary work</t>
  </si>
  <si>
    <r>
      <t xml:space="preserve">PCC 1:2:4  concrete for s ramp, stairs, </t>
    </r>
    <r>
      <rPr>
        <b/>
        <u/>
        <sz val="12"/>
        <color theme="1"/>
        <rFont val="Calibri"/>
        <family val="2"/>
        <scheme val="minor"/>
      </rPr>
      <t>with</t>
    </r>
    <r>
      <rPr>
        <b/>
        <u/>
        <sz val="12"/>
        <rFont val="Calibri"/>
        <family val="2"/>
        <scheme val="minor"/>
      </rPr>
      <t xml:space="preserve"> all necessary work</t>
    </r>
  </si>
  <si>
    <r>
      <t>PCC 1:2:4 M 150 concrete T = 7cm,  for ramp to remove soil, dust ,</t>
    </r>
    <r>
      <rPr>
        <sz val="11"/>
        <color theme="1"/>
        <rFont val="Calibri"/>
        <family val="2"/>
        <scheme val="minor"/>
      </rPr>
      <t>Compact</t>
    </r>
    <r>
      <rPr>
        <sz val="11"/>
        <rFont val="Calibri"/>
        <family val="2"/>
        <scheme val="minor"/>
      </rPr>
      <t xml:space="preserve"> and clean the area pour concrete with all necessary work according to scope of work. </t>
    </r>
  </si>
  <si>
    <t xml:space="preserve">PCC 1:2:4  concrete T = 7cm,  for ramp to remove soil, dust,Compact and clean the area pour concrete with all necessary work according to scope of work. </t>
  </si>
  <si>
    <t xml:space="preserve">Burn Brick Masonry class A  with cemnet sand mortar 1:4 for repairing of Latrine stair, with all necessary work according to the Scope of work and the instruction of IRC  EH.Engineer. </t>
  </si>
  <si>
    <t xml:space="preserve"> Plaster work with  cement and sand mortar 1:4 and smooth finishing with all necessary work </t>
  </si>
  <si>
    <t xml:space="preserve">PCC 1:2:4 concrete for the main corridor floor should be cast on old pices of broken compacted concrete  according to the scope of work , with all necessary work and instruction of  IRC  EH.Engineer. </t>
  </si>
  <si>
    <t>Gutters work (Vertical  from GI sheet 24 gage ) complete (10cm*8cm)</t>
  </si>
  <si>
    <t>supply and installation of stainless steel iron sheet 24 Gage ( 0.5 )mm with the size (10*8)cm  best quality, on the wall fixed by ring/clamp of iron sheet and steel screw.</t>
  </si>
  <si>
    <t>Burnt Brick Masonry with cement sand mortar 1:4 for repairing of toilet stair case with all necessary work</t>
  </si>
  <si>
    <t xml:space="preserve"> All black boards first should be plaster with water cement grout mortar and then will be paint with the special black oil paint two coats, according to the scope of work and  instruction of IRC EH.Engineer.</t>
  </si>
  <si>
    <t xml:space="preserve"> Plaster work with cement sand mortar 1:4  smooth finishing with all necessary work </t>
  </si>
  <si>
    <r>
      <t>Repairing of latrine walls and staire of latrine plaster with cenment sand maortar (1:4) to remove the old cracked plaster of the Inside and outside</t>
    </r>
    <r>
      <rPr>
        <sz val="11"/>
        <color theme="1"/>
        <rFont val="Calibri"/>
        <family val="2"/>
        <scheme val="minor"/>
      </rPr>
      <t xml:space="preserve"> plaster of walls</t>
    </r>
    <r>
      <rPr>
        <sz val="11"/>
        <rFont val="Calibri"/>
        <family val="2"/>
        <scheme val="minor"/>
      </rPr>
      <t>, damaged points  and add new plaster on it.</t>
    </r>
  </si>
  <si>
    <t>Burnt Brick Masonry with cement sand mortar 1:4 for repairing of latrine stair case with all necessary work</t>
  </si>
  <si>
    <t>Repairing of latrine walls and staire  plaster with cement sand   mator (1:4) to remove the old cracked plaster of the Inside and outside walls damaged points  and add new plaster on it.</t>
  </si>
  <si>
    <t xml:space="preserve">Plaster of cemnet sand mortar of latrine stair According to  scope of work , with all necessary work and instruction of  IRC  EH.Engineer. </t>
  </si>
  <si>
    <t>Cement sand mortar to be filled the gaps of precast slab to be ready for Isogam roof of bailding school, according to scope of work, with all necessary work and  instruction of IRC EH.Engineer</t>
  </si>
  <si>
    <t xml:space="preserve"> Cement sand mortar 1:4 to be filled the gaps of  precast slab to be  ready for Isogam roof of bailding school.</t>
  </si>
  <si>
    <t>Back Filing of stone masonry of boundary wall.</t>
  </si>
  <si>
    <t>Supply and installation of  3mm sheet gate with 3 pairs ALFAZ, painting with all required activities as instruction of Site Engineer.</t>
  </si>
  <si>
    <t>PCC 1:2:4 concrete for side walk, ramp, and outside stairs, T = 10cm, with all necessary work</t>
  </si>
  <si>
    <t>Door lock best quality/with pricee 150 Af for the existing doors and installation</t>
  </si>
  <si>
    <t xml:space="preserve">Repairing &amp; welding of metalic reservior </t>
  </si>
  <si>
    <t>The worker should welding and repair the tank elevation reservior which is damaged in the previous war.</t>
  </si>
  <si>
    <t>supply and installation two (Caze) valves best quailty.</t>
  </si>
  <si>
    <t>Oil painting of  of  6 wooden doors  of class room two  coats</t>
  </si>
  <si>
    <t>all  Door should be clean and oil painting, 2 coats will be oil painting, oil paint is best quality.</t>
  </si>
  <si>
    <t xml:space="preserve">Plaster of cemnet sand mortar 1:4 for latrine stair .According to scope of work , with all necessary work and instruction of  IRC  EH.Engineer. </t>
  </si>
  <si>
    <t xml:space="preserve">Burn Brick Masonry class A with mortar 1:4 for repairing of latrine stair case and Karniz  of latrine roof According to  scope of work , with all necessary work and instruction of  IRC  EH.Engineer. </t>
  </si>
  <si>
    <t>Removal of soil from the roof by labour with showals and clean the gaps of precast slab and fill with plaster mortor the soil shuold transfred away from the school area.</t>
  </si>
  <si>
    <t>Mud &amp; straw plaster after isogam layer with thickness 4cm the gaps of Kahgal should be fill with fine sand.</t>
  </si>
  <si>
    <t xml:space="preserve">Concrete for repairing of ramp stair.according to the scope of work  with all necessary work and instruction of IRC  EH.Engineer. </t>
  </si>
  <si>
    <t>Door lock best quality/with the price of 1000 up to1200 Af for the existing doors and installation</t>
  </si>
  <si>
    <t>Iron lock for window ( Qytak / Nakhonak ). With the price of 150 AF For existing window</t>
  </si>
  <si>
    <t>wooden pole diameter 10 cm L= 2.5m under iron sheet with suitable slope for latrine roof</t>
  </si>
  <si>
    <t>The Steel worker should be make and install 6 new metalic door will necessary work and paint with oil paint 2coats.</t>
  </si>
  <si>
    <t>Supply and installation o concrete chak with all necessary work under the instruction of EH engineer</t>
  </si>
  <si>
    <t xml:space="preserve">Supply and installation of RCC top ring for covering of well </t>
  </si>
  <si>
    <t>Door lock best quality for the existing doors the price of 1000 up to 1200 AF with all necessary work</t>
  </si>
  <si>
    <t>Oil painting metalic main gates smal &amp; big gates two coats</t>
  </si>
  <si>
    <t>Making &amp; installation of  new pala for windows</t>
  </si>
  <si>
    <t xml:space="preserve"> Plaster work with cement sand morter 1:4 smooth finishing with all necessary work </t>
  </si>
  <si>
    <t xml:space="preserve"> Cemnet sand mortar 1:4 to fill the gaps of precast slab to be  ready for Isogam.</t>
  </si>
  <si>
    <t>Iron lock for latrine door ( Qytak / Nakhonak ). With the price of 150 AF For existing window</t>
  </si>
  <si>
    <t>iron lock best quality/with the price of 150 AF for the existing doors and installation</t>
  </si>
  <si>
    <t>Removal of soil from the roof by labour with showals and clean the gap of precast slab and fill with plaster mortar, the soil should be tranfered away from school area.</t>
  </si>
  <si>
    <t xml:space="preserve">Gutters work (Vertical  from GI sheet 24 gage )size of (10*8)cm acording to the existing gutter on site complete </t>
  </si>
  <si>
    <t>Mud &amp; straw plaster after isogam layer with thickness 4cm the gaps of Kahgel should be filled with fine sand.</t>
  </si>
  <si>
    <t>suply and installation of isogam (3-4)mm on the roof, roll of isogam should overlap on another roll minimum 10cm.</t>
  </si>
  <si>
    <t>Mud &amp; straw plaster after isogam layer with thickness 4cm the gaps of Kagal should be filled with sand.</t>
  </si>
  <si>
    <t xml:space="preserve"> Plaster work with cement and sand mortar 1:4 smooth finishing with all necessary work </t>
  </si>
  <si>
    <t xml:space="preserve">Plaster of cement sand mortar 1:4 to latrine stair According to  scope of work , with all necessary work and instruction of IRC  EH.Engineer. </t>
  </si>
  <si>
    <t>PCC 1:2:4  concrete for class room floor and side walk , T = 10cm, with all necessary work</t>
  </si>
  <si>
    <t>iron lock for window ( Qytak / Nakhonak ) with the price of 150 AF.</t>
  </si>
  <si>
    <t xml:space="preserve">Demolishing of Existing settled PCC in front elevation sufa, the old existing concrete is damaged &amp; break down it must be demolised with pic axe and sowel should be broken and the broken pieces of Concrete will be filled and compacted under new PCC. </t>
  </si>
  <si>
    <t>Plastic Painting (weather shield) outside 100% NIKON Emulation</t>
  </si>
  <si>
    <t>Door lock best quality for and main gate</t>
  </si>
  <si>
    <t>Oil painting of  hendrail ( coats)</t>
  </si>
  <si>
    <t>Repairing of inside damaged classroom and outside damaged wall surface should be repair with cement  sand mortar (1:4), the cracks and holes observe  on the walls of room  and outside walls.</t>
  </si>
  <si>
    <t>PCC 1:2:4  concrete for T = 10cm, With all necessary work</t>
  </si>
  <si>
    <t>Iron Sheet of roof of school building</t>
  </si>
  <si>
    <t>Supply and installation Iron Sheet(zigzag) Of roof of school building Should be Gage 24 (0.5)mm</t>
  </si>
  <si>
    <t>Plastic Painting (Weather shield) outside 100% NIKON Emulation</t>
  </si>
  <si>
    <t xml:space="preserve"> Plaster work with cement sand mortar1:4 smooth finishing with all necessary work </t>
  </si>
  <si>
    <t xml:space="preserve">PCC 1:2:4 concrete T = 7cm,  for ramp to remove soil, dust compact  and clean the area pour concrete with all necessary work according to scope of work. </t>
  </si>
  <si>
    <t>PCC 1:2:4  150 concrete under the stone masonry tichness 10 cm, on top of stone masonry 5cm and on the top of brick masonry 7cm with shuttering and all necessary work according to technical drawing.</t>
  </si>
  <si>
    <t xml:space="preserve"> Plaster work with Cement Sand mortar 1:4 and smooth finishing with all necessary work </t>
  </si>
  <si>
    <t>PCC Under the hand washing frame with thickness 10 cm and cement sand mortar 1:4</t>
  </si>
  <si>
    <t>(PCC) Under the hand washing frame with thickness 10 cm and cement sand mortar 1:4</t>
  </si>
  <si>
    <t xml:space="preserve"> Suppy and installation of comletely hand washing station these matterials including,PVC pipe 4",back filling with compaction,metallic reservior 500L, ,provision and installation of plumbing, steel welding services and manufacturing work, provision and manufacturing of hand wash basin and transportation cost for dellivering to the slected sites.).</t>
  </si>
  <si>
    <t>Solar Pannel  Complete System</t>
  </si>
  <si>
    <t>A7.6</t>
  </si>
  <si>
    <t>PCC for fundation of solar pannel frame</t>
  </si>
  <si>
    <t xml:space="preserve">PCC 1:2:4 Work for fundation of solar frame according to the technical drawing </t>
  </si>
  <si>
    <t>Repair of main gate with profil (30*60) .</t>
  </si>
  <si>
    <t>Oil Painting of main Door NIKON</t>
  </si>
  <si>
    <t xml:space="preserve">Oil Painting of Handrail NIKON </t>
  </si>
  <si>
    <t>White washing with Lime 2 coat, To remove and clear the old paint from outside of latrine walls to add the new paint it.</t>
  </si>
  <si>
    <t>White Washing for latrines outside with Lime and change colour powder</t>
  </si>
  <si>
    <t>White Washing for latrines inside with Lime and change colour powder</t>
  </si>
  <si>
    <t>wite washing with lime and change colour powder</t>
  </si>
  <si>
    <t>A9.1</t>
  </si>
  <si>
    <t>A9.2</t>
  </si>
  <si>
    <t>A8.6</t>
  </si>
  <si>
    <t>The best quality isogam (3-4)mmshould be supply and installation of Isogam roll on the roof surpace  of school building , the roll overlape another roll minimum 10 cm.</t>
  </si>
  <si>
    <t>Plaster, Pcc, Stone masonry and Burnt breack Work</t>
  </si>
  <si>
    <t xml:space="preserve"> Excavation </t>
  </si>
  <si>
    <t xml:space="preserve">Best quality Iron lock (qytak) with the price of 100 Afs for existing doors </t>
  </si>
  <si>
    <t>supply and installation of main fues box</t>
  </si>
  <si>
    <t xml:space="preserve">Back Filling </t>
  </si>
  <si>
    <t>Naswan Number 2 High School Imam Sahib district Kunduz Province</t>
  </si>
  <si>
    <t>Number 1Boys High school Khan Abad district Kunduz province</t>
  </si>
  <si>
    <t>Kunduz Center</t>
  </si>
  <si>
    <t>GrandTotal:</t>
  </si>
  <si>
    <t>Province</t>
  </si>
  <si>
    <t>Kunduz</t>
  </si>
  <si>
    <t>Aqtash District</t>
  </si>
  <si>
    <t>Khan Abad District</t>
  </si>
  <si>
    <t>Imam Sahib District</t>
  </si>
  <si>
    <t>Kohna Qala Boys High School</t>
  </si>
  <si>
    <t>Laghmaniha Secondary School</t>
  </si>
  <si>
    <t>Darwaza Kan Secondary School</t>
  </si>
  <si>
    <t>Abshor Boys High School</t>
  </si>
  <si>
    <t>Abdul Hakim Sujany Girls Primary School</t>
  </si>
  <si>
    <t>Dawlatyar Boys High School</t>
  </si>
  <si>
    <t>Amir Abad Primary School</t>
  </si>
  <si>
    <t>Taqa Chenar Boys Secondary School</t>
  </si>
  <si>
    <t>Khooja Pesta Boys High School</t>
  </si>
  <si>
    <t>Naswan Markazy Girls High School</t>
  </si>
  <si>
    <t>Number 1 Boys High School</t>
  </si>
  <si>
    <t>Wadan Kely Boys Secondary School</t>
  </si>
  <si>
    <t>Dagary Girls Secondary School</t>
  </si>
  <si>
    <t>Sad Ramazan Boys High School</t>
  </si>
  <si>
    <t>Jangal BASHI Boys High School</t>
  </si>
  <si>
    <t>Number 2 Boys High school</t>
  </si>
  <si>
    <t>Zard Kamar Boys Secondary School</t>
  </si>
  <si>
    <t>Yamchi Boys Primary School</t>
  </si>
  <si>
    <t>Quzi Boys Secondary School</t>
  </si>
  <si>
    <t>Aq Masjid Secondary School</t>
  </si>
  <si>
    <t>Naswan Number 2 Girls High School</t>
  </si>
  <si>
    <t>Abdul Rahman Ben Awf School</t>
  </si>
  <si>
    <t>Esky Boys High School</t>
  </si>
  <si>
    <t>Zarkhaird Boys High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</si>
</sst>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
  </numFmts>
  <fonts count="34">
    <font>
      <sz val="11"/>
      <color theme="1"/>
      <name val="Calibri"/>
      <family val="2"/>
      <scheme val="minor"/>
    </font>
    <font>
      <sz val="11"/>
      <color theme="1"/>
      <name val="Calibri"/>
      <family val="2"/>
      <scheme val="minor"/>
    </font>
    <font>
      <sz val="10"/>
      <name val="Arial"/>
      <family val="2"/>
    </font>
    <font>
      <b/>
      <sz val="14"/>
      <name val="Calibri"/>
      <family val="2"/>
      <scheme val="minor"/>
    </font>
    <font>
      <sz val="11"/>
      <name val="Calibri"/>
      <family val="2"/>
      <scheme val="minor"/>
    </font>
    <font>
      <i/>
      <sz val="14"/>
      <name val="Calibri"/>
      <family val="2"/>
      <scheme val="minor"/>
    </font>
    <font>
      <b/>
      <i/>
      <sz val="14"/>
      <name val="Calibri"/>
      <family val="2"/>
      <scheme val="minor"/>
    </font>
    <font>
      <sz val="14"/>
      <name val="Calibri"/>
      <family val="2"/>
      <scheme val="minor"/>
    </font>
    <font>
      <b/>
      <i/>
      <sz val="16"/>
      <name val="Calibri"/>
      <family val="2"/>
      <scheme val="minor"/>
    </font>
    <font>
      <sz val="10"/>
      <name val="Aril"/>
    </font>
    <font>
      <sz val="12"/>
      <name val="Aril"/>
    </font>
    <font>
      <b/>
      <u/>
      <sz val="12"/>
      <name val="Calibri"/>
      <family val="2"/>
      <scheme val="minor"/>
    </font>
    <font>
      <b/>
      <sz val="11"/>
      <color rgb="FF000000"/>
      <name val="Calibri"/>
      <family val="2"/>
      <scheme val="minor"/>
    </font>
    <font>
      <b/>
      <i/>
      <sz val="10"/>
      <name val="Calibri"/>
      <family val="2"/>
      <scheme val="minor"/>
    </font>
    <font>
      <i/>
      <sz val="11"/>
      <name val="Calibri"/>
      <family val="2"/>
      <scheme val="minor"/>
    </font>
    <font>
      <b/>
      <i/>
      <sz val="11"/>
      <name val="Calibri"/>
      <family val="2"/>
      <scheme val="minor"/>
    </font>
    <font>
      <sz val="10"/>
      <name val="Calibri"/>
      <family val="2"/>
      <scheme val="minor"/>
    </font>
    <font>
      <sz val="9"/>
      <name val="Calibri"/>
      <family val="2"/>
      <scheme val="minor"/>
    </font>
    <font>
      <b/>
      <sz val="12"/>
      <name val="Calibri"/>
      <family val="2"/>
      <scheme val="minor"/>
    </font>
    <font>
      <b/>
      <u/>
      <sz val="11"/>
      <name val="Calibri"/>
      <family val="2"/>
      <scheme val="minor"/>
    </font>
    <font>
      <b/>
      <sz val="11"/>
      <name val="Calibri"/>
      <family val="2"/>
      <scheme val="minor"/>
    </font>
    <font>
      <b/>
      <sz val="12"/>
      <name val="Times New Roman"/>
      <family val="1"/>
    </font>
    <font>
      <b/>
      <i/>
      <sz val="10"/>
      <name val="Aril"/>
    </font>
    <font>
      <sz val="10"/>
      <name val="Times New Roman"/>
      <family val="1"/>
    </font>
    <font>
      <i/>
      <sz val="10"/>
      <name val="Calibri"/>
      <family val="2"/>
      <scheme val="minor"/>
    </font>
    <font>
      <sz val="10"/>
      <color rgb="FF000000"/>
      <name val="Times New Roman"/>
      <family val="1"/>
    </font>
    <font>
      <b/>
      <i/>
      <sz val="12"/>
      <name val="Calibri"/>
      <family val="2"/>
      <scheme val="minor"/>
    </font>
    <font>
      <sz val="14"/>
      <color theme="1"/>
      <name val="Calibri"/>
      <family val="2"/>
      <scheme val="minor"/>
    </font>
    <font>
      <b/>
      <sz val="14"/>
      <color theme="1"/>
      <name val="Calibri"/>
      <family val="2"/>
      <scheme val="minor"/>
    </font>
    <font>
      <b/>
      <sz val="16"/>
      <color theme="1"/>
      <name val="Calibri"/>
      <family val="2"/>
      <scheme val="minor"/>
    </font>
    <font>
      <sz val="11"/>
      <color rgb="FFFF0000"/>
      <name val="Calibri"/>
      <family val="2"/>
      <scheme val="minor"/>
    </font>
    <font>
      <sz val="10"/>
      <color rgb="FFFF0000"/>
      <name val="Calibri"/>
      <family val="2"/>
      <scheme val="minor"/>
    </font>
    <font>
      <b/>
      <u/>
      <sz val="12"/>
      <color theme="1"/>
      <name val="Calibri"/>
      <family val="2"/>
      <scheme val="minor"/>
    </font>
    <font>
      <sz val="12"/>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0"/>
        <bgColor indexed="64"/>
      </patternFill>
    </fill>
    <fill>
      <patternFill patternType="solid">
        <fgColor indexed="2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8"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1" fillId="0" borderId="0"/>
    <xf numFmtId="0" fontId="2" fillId="0" borderId="0"/>
    <xf numFmtId="0" fontId="2" fillId="0" borderId="0"/>
    <xf numFmtId="43" fontId="2" fillId="0" borderId="0" applyFont="0" applyFill="0" applyBorder="0" applyAlignment="0" applyProtection="0"/>
    <xf numFmtId="0" fontId="1" fillId="0" borderId="0"/>
    <xf numFmtId="0" fontId="2" fillId="0" borderId="0"/>
    <xf numFmtId="0" fontId="2" fillId="0" borderId="0"/>
  </cellStyleXfs>
  <cellXfs count="181">
    <xf numFmtId="0" fontId="0" fillId="0" borderId="0" xfId="0"/>
    <xf numFmtId="0" fontId="9" fillId="0" borderId="0" xfId="11" applyFont="1"/>
    <xf numFmtId="0" fontId="9" fillId="0" borderId="0" xfId="11" applyFont="1" applyAlignment="1">
      <alignment horizontal="center" vertical="center"/>
    </xf>
    <xf numFmtId="0" fontId="9" fillId="0" borderId="0" xfId="11" applyFont="1" applyAlignment="1">
      <alignment horizontal="center"/>
    </xf>
    <xf numFmtId="0" fontId="10" fillId="4" borderId="0" xfId="11" applyFont="1" applyFill="1"/>
    <xf numFmtId="0" fontId="10" fillId="4" borderId="0" xfId="11" applyFont="1" applyFill="1" applyAlignment="1">
      <alignment horizontal="center" vertical="center"/>
    </xf>
    <xf numFmtId="0" fontId="10" fillId="4" borderId="0" xfId="11" applyFont="1" applyFill="1" applyAlignment="1">
      <alignment horizontal="center"/>
    </xf>
    <xf numFmtId="0" fontId="4" fillId="4" borderId="2" xfId="11" applyFont="1" applyFill="1" applyBorder="1" applyAlignment="1">
      <alignment horizontal="left" vertical="center" wrapText="1"/>
    </xf>
    <xf numFmtId="43" fontId="9" fillId="0" borderId="0" xfId="12" applyFont="1" applyBorder="1"/>
    <xf numFmtId="0" fontId="5" fillId="3" borderId="6" xfId="11" applyFont="1" applyFill="1" applyBorder="1" applyAlignment="1">
      <alignment horizontal="left" vertical="top" wrapText="1"/>
    </xf>
    <xf numFmtId="0" fontId="7" fillId="0" borderId="0" xfId="11" applyFont="1"/>
    <xf numFmtId="0" fontId="5" fillId="5" borderId="17" xfId="11" applyFont="1" applyFill="1" applyBorder="1" applyAlignment="1">
      <alignment horizontal="center" vertical="center" wrapText="1"/>
    </xf>
    <xf numFmtId="0" fontId="5" fillId="5" borderId="16" xfId="11" applyFont="1" applyFill="1" applyBorder="1" applyAlignment="1">
      <alignment horizontal="center" vertical="center" wrapText="1"/>
    </xf>
    <xf numFmtId="43" fontId="5" fillId="5" borderId="16" xfId="12" applyFont="1" applyFill="1" applyBorder="1" applyAlignment="1">
      <alignment horizontal="center" vertical="center" wrapText="1"/>
    </xf>
    <xf numFmtId="0" fontId="5" fillId="5" borderId="21" xfId="11" applyFont="1" applyFill="1" applyBorder="1" applyAlignment="1">
      <alignment horizontal="center" vertical="center" wrapText="1"/>
    </xf>
    <xf numFmtId="0" fontId="7" fillId="0" borderId="0" xfId="11" applyFont="1" applyAlignment="1">
      <alignment horizontal="center" vertical="center"/>
    </xf>
    <xf numFmtId="0" fontId="7" fillId="0" borderId="0" xfId="11" applyFont="1" applyAlignment="1">
      <alignment horizontal="center"/>
    </xf>
    <xf numFmtId="0" fontId="12" fillId="4" borderId="2" xfId="11" applyFont="1" applyFill="1" applyBorder="1" applyAlignment="1">
      <alignment horizontal="center" vertical="center"/>
    </xf>
    <xf numFmtId="0" fontId="14" fillId="0" borderId="20" xfId="7" applyFont="1" applyBorder="1" applyAlignment="1">
      <alignment horizontal="center" vertical="center" wrapText="1"/>
    </xf>
    <xf numFmtId="4" fontId="15" fillId="2" borderId="2" xfId="11" applyNumberFormat="1" applyFont="1" applyFill="1" applyBorder="1" applyAlignment="1">
      <alignment horizontal="center" vertical="center" wrapText="1"/>
    </xf>
    <xf numFmtId="0" fontId="4" fillId="0" borderId="0" xfId="11" applyFont="1"/>
    <xf numFmtId="0" fontId="4" fillId="0" borderId="0" xfId="11" applyFont="1" applyAlignment="1">
      <alignment horizontal="center" vertical="center"/>
    </xf>
    <xf numFmtId="0" fontId="4" fillId="0" borderId="0" xfId="11" applyFont="1" applyAlignment="1">
      <alignment horizontal="center"/>
    </xf>
    <xf numFmtId="164" fontId="4" fillId="0" borderId="0" xfId="11" applyNumberFormat="1" applyFont="1" applyAlignment="1">
      <alignment horizontal="center" vertical="center"/>
    </xf>
    <xf numFmtId="0" fontId="5" fillId="3" borderId="6" xfId="11" applyFont="1" applyFill="1" applyBorder="1" applyAlignment="1">
      <alignment horizontal="center" vertical="center" wrapText="1"/>
    </xf>
    <xf numFmtId="0" fontId="5" fillId="3" borderId="8" xfId="11" applyFont="1" applyFill="1" applyBorder="1" applyAlignment="1">
      <alignment horizontal="center" vertical="center" wrapText="1"/>
    </xf>
    <xf numFmtId="43" fontId="4" fillId="4" borderId="2" xfId="11" applyNumberFormat="1" applyFont="1" applyFill="1" applyBorder="1" applyAlignment="1">
      <alignment horizontal="center" vertical="center" wrapText="1"/>
    </xf>
    <xf numFmtId="43" fontId="4" fillId="4" borderId="12" xfId="11" applyNumberFormat="1" applyFont="1" applyFill="1" applyBorder="1" applyAlignment="1">
      <alignment horizontal="center" vertical="center" wrapText="1"/>
    </xf>
    <xf numFmtId="0" fontId="13" fillId="6" borderId="14" xfId="11" applyFont="1" applyFill="1" applyBorder="1" applyAlignment="1">
      <alignment horizontal="center" vertical="center" wrapText="1"/>
    </xf>
    <xf numFmtId="43" fontId="6" fillId="0" borderId="13" xfId="12" applyFont="1" applyBorder="1" applyAlignment="1">
      <alignment horizontal="center" vertical="center" wrapText="1"/>
    </xf>
    <xf numFmtId="0" fontId="8" fillId="3" borderId="7" xfId="11" applyFont="1" applyFill="1" applyBorder="1" applyAlignment="1">
      <alignment horizontal="left" vertical="center" wrapText="1"/>
    </xf>
    <xf numFmtId="0" fontId="8" fillId="3" borderId="6" xfId="11" applyFont="1" applyFill="1" applyBorder="1" applyAlignment="1">
      <alignment horizontal="left" vertical="center" wrapText="1"/>
    </xf>
    <xf numFmtId="0" fontId="14" fillId="0" borderId="32" xfId="7" applyFont="1" applyBorder="1" applyAlignment="1">
      <alignment horizontal="center" vertical="center" wrapText="1"/>
    </xf>
    <xf numFmtId="0" fontId="4" fillId="4" borderId="1" xfId="11" applyFont="1" applyFill="1" applyBorder="1" applyAlignment="1">
      <alignment horizontal="left" vertical="center" wrapText="1"/>
    </xf>
    <xf numFmtId="4" fontId="15" fillId="2" borderId="1" xfId="11" applyNumberFormat="1" applyFont="1" applyFill="1" applyBorder="1" applyAlignment="1">
      <alignment horizontal="center" vertical="center" wrapText="1"/>
    </xf>
    <xf numFmtId="0" fontId="12" fillId="4" borderId="1" xfId="11" applyFont="1" applyFill="1" applyBorder="1" applyAlignment="1">
      <alignment horizontal="center" vertical="center"/>
    </xf>
    <xf numFmtId="43" fontId="4" fillId="4" borderId="1" xfId="11" applyNumberFormat="1" applyFont="1" applyFill="1" applyBorder="1" applyAlignment="1">
      <alignment horizontal="center" vertical="center" wrapText="1"/>
    </xf>
    <xf numFmtId="0" fontId="6" fillId="3" borderId="7" xfId="11" applyFont="1" applyFill="1" applyBorder="1" applyAlignment="1">
      <alignment horizontal="left" vertical="center" wrapText="1"/>
    </xf>
    <xf numFmtId="43" fontId="6" fillId="0" borderId="4" xfId="12" applyFont="1" applyBorder="1" applyAlignment="1">
      <alignment horizontal="center" vertical="center" wrapText="1"/>
    </xf>
    <xf numFmtId="0" fontId="6" fillId="3" borderId="7" xfId="11" applyFont="1" applyFill="1" applyBorder="1" applyAlignment="1">
      <alignment horizontal="center" vertical="center"/>
    </xf>
    <xf numFmtId="0" fontId="11" fillId="6" borderId="35" xfId="11" applyFont="1" applyFill="1" applyBorder="1" applyAlignment="1">
      <alignment horizontal="left" vertical="center" wrapText="1"/>
    </xf>
    <xf numFmtId="0" fontId="11" fillId="6" borderId="30" xfId="11" applyFont="1" applyFill="1" applyBorder="1" applyAlignment="1">
      <alignment horizontal="left" vertical="center" wrapText="1"/>
    </xf>
    <xf numFmtId="0" fontId="11" fillId="6" borderId="31" xfId="11" applyFont="1" applyFill="1" applyBorder="1" applyAlignment="1">
      <alignment horizontal="left" vertical="center" wrapText="1"/>
    </xf>
    <xf numFmtId="0" fontId="17" fillId="0" borderId="34" xfId="0" applyFont="1" applyBorder="1" applyAlignment="1">
      <alignment horizontal="left" vertical="top" wrapText="1"/>
    </xf>
    <xf numFmtId="0" fontId="16" fillId="0" borderId="34" xfId="0" applyFont="1" applyBorder="1" applyAlignment="1">
      <alignment horizontal="left" vertical="top" wrapText="1"/>
    </xf>
    <xf numFmtId="43" fontId="13" fillId="0" borderId="4" xfId="12" applyFont="1" applyFill="1" applyBorder="1" applyAlignment="1">
      <alignment horizontal="center" vertical="center" wrapText="1"/>
    </xf>
    <xf numFmtId="43" fontId="16" fillId="0" borderId="1" xfId="2" applyNumberFormat="1" applyFont="1" applyBorder="1" applyAlignment="1">
      <alignment horizontal="left" vertical="top" wrapText="1"/>
    </xf>
    <xf numFmtId="4" fontId="16" fillId="4" borderId="1" xfId="3" applyNumberFormat="1" applyFont="1" applyFill="1" applyBorder="1" applyAlignment="1">
      <alignment horizontal="left" vertical="top" wrapText="1"/>
    </xf>
    <xf numFmtId="0" fontId="16" fillId="0" borderId="1" xfId="0" applyFont="1" applyBorder="1" applyAlignment="1">
      <alignment horizontal="left" vertical="top" wrapText="1"/>
    </xf>
    <xf numFmtId="0" fontId="16" fillId="0" borderId="1" xfId="2" applyFont="1" applyBorder="1" applyAlignment="1">
      <alignment horizontal="left" vertical="center" wrapText="1"/>
    </xf>
    <xf numFmtId="0" fontId="16" fillId="4" borderId="1" xfId="0" applyFont="1" applyFill="1" applyBorder="1" applyAlignment="1">
      <alignment horizontal="left" vertical="center" wrapText="1"/>
    </xf>
    <xf numFmtId="2" fontId="17" fillId="4" borderId="1" xfId="0" applyNumberFormat="1" applyFont="1" applyFill="1" applyBorder="1" applyAlignment="1">
      <alignment horizontal="left" vertical="center" wrapText="1"/>
    </xf>
    <xf numFmtId="43" fontId="4" fillId="0" borderId="1" xfId="2" applyNumberFormat="1" applyFont="1" applyBorder="1" applyAlignment="1">
      <alignment horizontal="left" vertical="top" wrapText="1"/>
    </xf>
    <xf numFmtId="4" fontId="4" fillId="4" borderId="1" xfId="3" applyNumberFormat="1" applyFont="1" applyFill="1" applyBorder="1" applyAlignment="1">
      <alignment horizontal="left" vertical="top" wrapText="1"/>
    </xf>
    <xf numFmtId="0" fontId="4" fillId="0" borderId="1" xfId="0" applyFont="1" applyBorder="1" applyAlignment="1">
      <alignment horizontal="left" vertical="top" wrapText="1"/>
    </xf>
    <xf numFmtId="43" fontId="6" fillId="0" borderId="4" xfId="12" applyFont="1" applyFill="1" applyBorder="1" applyAlignment="1">
      <alignment horizontal="center" vertical="center" wrapText="1"/>
    </xf>
    <xf numFmtId="0" fontId="4" fillId="0" borderId="1" xfId="2" applyFont="1" applyBorder="1" applyAlignment="1">
      <alignment horizontal="left" vertical="top" wrapText="1"/>
    </xf>
    <xf numFmtId="0" fontId="20" fillId="4" borderId="2" xfId="11" applyFont="1" applyFill="1" applyBorder="1" applyAlignment="1">
      <alignment horizontal="center" vertical="center"/>
    </xf>
    <xf numFmtId="0" fontId="14" fillId="4" borderId="20" xfId="7" applyFont="1" applyFill="1" applyBorder="1" applyAlignment="1">
      <alignment horizontal="center" vertical="center" wrapText="1"/>
    </xf>
    <xf numFmtId="0" fontId="11" fillId="6" borderId="1" xfId="11" applyFont="1" applyFill="1" applyBorder="1" applyAlignment="1">
      <alignment horizontal="left" vertical="center" wrapText="1"/>
    </xf>
    <xf numFmtId="43" fontId="0" fillId="0" borderId="0" xfId="0" applyNumberFormat="1"/>
    <xf numFmtId="43" fontId="22" fillId="0" borderId="4" xfId="12" applyFont="1" applyFill="1" applyBorder="1" applyAlignment="1">
      <alignment horizontal="center" vertical="center" wrapText="1"/>
    </xf>
    <xf numFmtId="0" fontId="14" fillId="0" borderId="1" xfId="7" applyFont="1" applyBorder="1" applyAlignment="1">
      <alignment horizontal="center" vertical="center" wrapText="1"/>
    </xf>
    <xf numFmtId="4" fontId="15" fillId="2" borderId="28" xfId="11" applyNumberFormat="1" applyFont="1" applyFill="1" applyBorder="1" applyAlignment="1">
      <alignment horizontal="center" vertical="center" wrapText="1"/>
    </xf>
    <xf numFmtId="0" fontId="13" fillId="6" borderId="36" xfId="11" applyFont="1" applyFill="1" applyBorder="1" applyAlignment="1">
      <alignment horizontal="center" vertical="center" wrapText="1"/>
    </xf>
    <xf numFmtId="0" fontId="4" fillId="4" borderId="29" xfId="11" applyFont="1" applyFill="1" applyBorder="1" applyAlignment="1">
      <alignment horizontal="left" vertical="center" wrapText="1"/>
    </xf>
    <xf numFmtId="4" fontId="15" fillId="2" borderId="0" xfId="11" applyNumberFormat="1" applyFont="1" applyFill="1" applyAlignment="1">
      <alignment horizontal="center" vertical="center" wrapText="1"/>
    </xf>
    <xf numFmtId="0" fontId="12" fillId="4" borderId="37" xfId="11" applyFont="1" applyFill="1" applyBorder="1" applyAlignment="1">
      <alignment horizontal="center" vertical="center"/>
    </xf>
    <xf numFmtId="43" fontId="4" fillId="4" borderId="0" xfId="11" applyNumberFormat="1" applyFont="1" applyFill="1" applyAlignment="1">
      <alignment horizontal="center" vertical="center" wrapText="1"/>
    </xf>
    <xf numFmtId="43" fontId="23" fillId="0" borderId="1" xfId="2" applyNumberFormat="1" applyFont="1" applyBorder="1" applyAlignment="1">
      <alignment horizontal="left" vertical="top" wrapText="1"/>
    </xf>
    <xf numFmtId="4" fontId="23" fillId="4" borderId="1" xfId="3" applyNumberFormat="1" applyFont="1" applyFill="1" applyBorder="1" applyAlignment="1">
      <alignment horizontal="left" vertical="top" wrapText="1"/>
    </xf>
    <xf numFmtId="0" fontId="23" fillId="0" borderId="1" xfId="0" applyFont="1" applyBorder="1" applyAlignment="1">
      <alignment horizontal="left" vertical="top" wrapText="1"/>
    </xf>
    <xf numFmtId="0" fontId="4" fillId="4" borderId="29" xfId="11" applyFont="1" applyFill="1" applyBorder="1" applyAlignment="1">
      <alignment horizontal="right" vertical="center" wrapText="1"/>
    </xf>
    <xf numFmtId="0" fontId="4" fillId="4" borderId="27" xfId="11" applyFont="1" applyFill="1" applyBorder="1" applyAlignment="1">
      <alignment horizontal="left" vertical="center" wrapText="1"/>
    </xf>
    <xf numFmtId="0" fontId="11" fillId="6" borderId="18" xfId="11" applyFont="1" applyFill="1" applyBorder="1" applyAlignment="1">
      <alignment vertical="center" wrapText="1"/>
    </xf>
    <xf numFmtId="0" fontId="11" fillId="6" borderId="19" xfId="11" applyFont="1" applyFill="1" applyBorder="1" applyAlignment="1">
      <alignment vertical="center" wrapText="1"/>
    </xf>
    <xf numFmtId="0" fontId="11" fillId="6" borderId="22" xfId="11" applyFont="1" applyFill="1" applyBorder="1" applyAlignment="1">
      <alignment vertical="center" wrapText="1"/>
    </xf>
    <xf numFmtId="0" fontId="24" fillId="6" borderId="14" xfId="11" applyFont="1" applyFill="1" applyBorder="1" applyAlignment="1">
      <alignment horizontal="center" vertical="center" wrapText="1"/>
    </xf>
    <xf numFmtId="0" fontId="4" fillId="4" borderId="2" xfId="11" applyFont="1" applyFill="1" applyBorder="1" applyAlignment="1">
      <alignment horizontal="center" vertical="center" wrapText="1"/>
    </xf>
    <xf numFmtId="0" fontId="23" fillId="0" borderId="1" xfId="0" applyFont="1" applyBorder="1" applyAlignment="1">
      <alignment horizontal="left" vertical="center" wrapText="1"/>
    </xf>
    <xf numFmtId="0" fontId="23" fillId="0" borderId="1" xfId="0" applyFont="1" applyBorder="1" applyAlignment="1">
      <alignment vertical="center" wrapText="1"/>
    </xf>
    <xf numFmtId="43" fontId="22" fillId="0" borderId="1" xfId="12" applyFont="1" applyFill="1" applyBorder="1" applyAlignment="1">
      <alignment horizontal="center" vertical="center" wrapText="1"/>
    </xf>
    <xf numFmtId="0" fontId="8" fillId="3" borderId="38" xfId="11" applyFont="1" applyFill="1" applyBorder="1" applyAlignment="1">
      <alignment horizontal="left" vertical="center" wrapText="1"/>
    </xf>
    <xf numFmtId="0" fontId="8" fillId="3" borderId="11" xfId="11" applyFont="1" applyFill="1" applyBorder="1" applyAlignment="1">
      <alignment horizontal="left" vertical="center" wrapText="1"/>
    </xf>
    <xf numFmtId="0" fontId="5" fillId="3" borderId="11" xfId="11" applyFont="1" applyFill="1" applyBorder="1" applyAlignment="1">
      <alignment horizontal="left" vertical="top" wrapText="1"/>
    </xf>
    <xf numFmtId="0" fontId="5" fillId="3" borderId="11" xfId="11" applyFont="1" applyFill="1" applyBorder="1" applyAlignment="1">
      <alignment horizontal="center" vertical="center" wrapText="1"/>
    </xf>
    <xf numFmtId="0" fontId="5" fillId="3" borderId="10" xfId="11" applyFont="1" applyFill="1" applyBorder="1" applyAlignment="1">
      <alignment horizontal="center" vertical="center" wrapText="1"/>
    </xf>
    <xf numFmtId="0" fontId="5" fillId="5" borderId="32" xfId="11" applyFont="1" applyFill="1" applyBorder="1" applyAlignment="1">
      <alignment horizontal="center" vertical="center" wrapText="1"/>
    </xf>
    <xf numFmtId="0" fontId="5" fillId="5" borderId="37" xfId="11" applyFont="1" applyFill="1" applyBorder="1" applyAlignment="1">
      <alignment horizontal="center" vertical="center" wrapText="1"/>
    </xf>
    <xf numFmtId="43" fontId="5" fillId="5" borderId="37" xfId="12" applyFont="1" applyFill="1" applyBorder="1" applyAlignment="1">
      <alignment horizontal="center" vertical="center" wrapText="1"/>
    </xf>
    <xf numFmtId="0" fontId="5" fillId="5" borderId="39" xfId="11" applyFont="1" applyFill="1" applyBorder="1" applyAlignment="1">
      <alignment horizontal="center" vertical="center" wrapText="1"/>
    </xf>
    <xf numFmtId="0" fontId="13" fillId="8" borderId="14" xfId="11" applyFont="1" applyFill="1" applyBorder="1" applyAlignment="1">
      <alignment horizontal="center" vertical="center" wrapText="1"/>
    </xf>
    <xf numFmtId="0" fontId="25" fillId="0" borderId="1" xfId="0" applyFont="1" applyBorder="1" applyAlignment="1">
      <alignment horizontal="left" vertical="center" wrapText="1"/>
    </xf>
    <xf numFmtId="43" fontId="26" fillId="0" borderId="4" xfId="12" applyFont="1" applyBorder="1" applyAlignment="1">
      <alignment horizontal="center" vertical="center" wrapText="1"/>
    </xf>
    <xf numFmtId="43" fontId="6" fillId="0" borderId="0" xfId="12" applyFont="1" applyBorder="1" applyAlignment="1">
      <alignment horizontal="center" vertical="center" wrapText="1"/>
    </xf>
    <xf numFmtId="0" fontId="27" fillId="0" borderId="0" xfId="0" applyFont="1"/>
    <xf numFmtId="43" fontId="20" fillId="4" borderId="12" xfId="11" applyNumberFormat="1" applyFont="1" applyFill="1" applyBorder="1" applyAlignment="1">
      <alignment horizontal="center" vertical="center" wrapText="1"/>
    </xf>
    <xf numFmtId="0" fontId="4" fillId="0" borderId="34" xfId="0" applyFont="1" applyBorder="1" applyAlignment="1">
      <alignment horizontal="left" vertical="top" wrapText="1"/>
    </xf>
    <xf numFmtId="43" fontId="33" fillId="0" borderId="1" xfId="2" applyNumberFormat="1" applyFont="1" applyBorder="1" applyAlignment="1">
      <alignment horizontal="left" vertical="top" wrapText="1"/>
    </xf>
    <xf numFmtId="43" fontId="4" fillId="0" borderId="0" xfId="11" applyNumberFormat="1" applyFont="1" applyAlignment="1">
      <alignment horizontal="center" vertical="center"/>
    </xf>
    <xf numFmtId="43" fontId="10" fillId="4" borderId="0" xfId="11" applyNumberFormat="1" applyFont="1" applyFill="1" applyAlignment="1">
      <alignment horizontal="center"/>
    </xf>
    <xf numFmtId="2" fontId="4" fillId="4" borderId="1" xfId="0" applyNumberFormat="1" applyFont="1" applyFill="1" applyBorder="1" applyAlignment="1">
      <alignment horizontal="left" vertical="center" wrapText="1"/>
    </xf>
    <xf numFmtId="0" fontId="8" fillId="3" borderId="7" xfId="11" applyFont="1" applyFill="1" applyBorder="1" applyAlignment="1">
      <alignment horizontal="center" vertical="center"/>
    </xf>
    <xf numFmtId="0" fontId="24" fillId="6" borderId="36" xfId="11" applyFont="1" applyFill="1" applyBorder="1" applyAlignment="1">
      <alignment horizontal="center" vertical="center" wrapText="1"/>
    </xf>
    <xf numFmtId="0" fontId="4" fillId="4" borderId="1" xfId="11" applyFont="1" applyFill="1" applyBorder="1" applyAlignment="1">
      <alignment horizontal="center" vertical="center" wrapText="1"/>
    </xf>
    <xf numFmtId="0" fontId="13" fillId="4" borderId="14" xfId="11" applyFont="1" applyFill="1" applyBorder="1" applyAlignment="1">
      <alignment horizontal="center" vertical="center" wrapText="1"/>
    </xf>
    <xf numFmtId="0" fontId="4" fillId="0" borderId="1" xfId="2" applyFont="1" applyBorder="1" applyAlignment="1">
      <alignment horizontal="left" vertical="center" wrapText="1"/>
    </xf>
    <xf numFmtId="43" fontId="10" fillId="4" borderId="0" xfId="11" applyNumberFormat="1" applyFont="1" applyFill="1" applyAlignment="1">
      <alignment horizontal="center" vertical="center"/>
    </xf>
    <xf numFmtId="0" fontId="28" fillId="9" borderId="14" xfId="0" applyFont="1" applyFill="1" applyBorder="1" applyAlignment="1">
      <alignment horizontal="center" vertical="center"/>
    </xf>
    <xf numFmtId="0" fontId="28" fillId="9" borderId="42" xfId="0" applyFont="1" applyFill="1" applyBorder="1" applyAlignment="1">
      <alignment horizontal="center" vertical="center"/>
    </xf>
    <xf numFmtId="43" fontId="28" fillId="0" borderId="1" xfId="0" applyNumberFormat="1" applyFont="1" applyBorder="1" applyAlignment="1">
      <alignment horizontal="center" vertical="center"/>
    </xf>
    <xf numFmtId="0" fontId="28" fillId="9" borderId="42" xfId="0" applyFont="1" applyFill="1" applyBorder="1" applyAlignment="1">
      <alignment horizontal="center" vertical="center" wrapText="1"/>
    </xf>
    <xf numFmtId="0" fontId="27" fillId="0" borderId="43" xfId="0" applyFont="1" applyBorder="1" applyAlignment="1">
      <alignment horizontal="center"/>
    </xf>
    <xf numFmtId="0" fontId="0" fillId="0" borderId="40" xfId="0" applyBorder="1"/>
    <xf numFmtId="43" fontId="9" fillId="0" borderId="0" xfId="11" applyNumberFormat="1" applyFont="1" applyAlignment="1">
      <alignment horizontal="center" vertical="center"/>
    </xf>
    <xf numFmtId="0" fontId="11" fillId="6" borderId="18" xfId="11" applyFont="1" applyFill="1" applyBorder="1" applyAlignment="1">
      <alignment horizontal="left" vertical="center" wrapText="1"/>
    </xf>
    <xf numFmtId="0" fontId="11" fillId="6" borderId="19" xfId="11" applyFont="1" applyFill="1" applyBorder="1" applyAlignment="1">
      <alignment horizontal="left" vertical="center" wrapText="1"/>
    </xf>
    <xf numFmtId="0" fontId="11" fillId="6" borderId="22" xfId="11" applyFont="1" applyFill="1" applyBorder="1" applyAlignment="1">
      <alignment horizontal="left" vertical="center" wrapText="1"/>
    </xf>
    <xf numFmtId="0" fontId="9" fillId="0" borderId="15" xfId="11" applyFont="1" applyBorder="1" applyAlignment="1">
      <alignment horizontal="center"/>
    </xf>
    <xf numFmtId="0" fontId="8" fillId="5" borderId="9" xfId="11" applyFont="1" applyFill="1" applyBorder="1" applyAlignment="1">
      <alignment horizontal="center" vertical="center"/>
    </xf>
    <xf numFmtId="0" fontId="8" fillId="5" borderId="6" xfId="11" applyFont="1" applyFill="1" applyBorder="1" applyAlignment="1">
      <alignment horizontal="center" vertical="center"/>
    </xf>
    <xf numFmtId="0" fontId="8" fillId="5" borderId="8" xfId="11" applyFont="1" applyFill="1" applyBorder="1" applyAlignment="1">
      <alignment horizontal="center" vertical="center"/>
    </xf>
    <xf numFmtId="0" fontId="18" fillId="3" borderId="9" xfId="0" applyFont="1" applyFill="1" applyBorder="1" applyAlignment="1">
      <alignment horizontal="left" vertical="center" wrapText="1"/>
    </xf>
    <xf numFmtId="0" fontId="18" fillId="3" borderId="6" xfId="0" applyFont="1" applyFill="1" applyBorder="1" applyAlignment="1">
      <alignment horizontal="left" vertical="center" wrapText="1"/>
    </xf>
    <xf numFmtId="0" fontId="18" fillId="3" borderId="8" xfId="0" applyFont="1" applyFill="1" applyBorder="1" applyAlignment="1">
      <alignment horizontal="left" vertical="center" wrapText="1"/>
    </xf>
    <xf numFmtId="0" fontId="11" fillId="6" borderId="27" xfId="11" applyFont="1" applyFill="1" applyBorder="1" applyAlignment="1">
      <alignment horizontal="left" vertical="center" wrapText="1"/>
    </xf>
    <xf numFmtId="0" fontId="11" fillId="6" borderId="28" xfId="11" applyFont="1" applyFill="1" applyBorder="1" applyAlignment="1">
      <alignment horizontal="left" vertical="center" wrapText="1"/>
    </xf>
    <xf numFmtId="0" fontId="11" fillId="6" borderId="33" xfId="11" applyFont="1" applyFill="1" applyBorder="1" applyAlignment="1">
      <alignment horizontal="left" vertical="center" wrapText="1"/>
    </xf>
    <xf numFmtId="0" fontId="26" fillId="0" borderId="9" xfId="11" applyFont="1" applyBorder="1" applyAlignment="1">
      <alignment horizontal="left" vertical="center"/>
    </xf>
    <xf numFmtId="0" fontId="26" fillId="0" borderId="6" xfId="11" applyFont="1" applyBorder="1" applyAlignment="1">
      <alignment horizontal="left" vertical="center"/>
    </xf>
    <xf numFmtId="0" fontId="26" fillId="0" borderId="5" xfId="11" applyFont="1" applyBorder="1" applyAlignment="1">
      <alignment horizontal="left" vertical="center"/>
    </xf>
    <xf numFmtId="0" fontId="11" fillId="6" borderId="18" xfId="11" applyFont="1" applyFill="1" applyBorder="1" applyAlignment="1">
      <alignment horizontal="left" vertical="top" wrapText="1"/>
    </xf>
    <xf numFmtId="0" fontId="11" fillId="6" borderId="19" xfId="11" applyFont="1" applyFill="1" applyBorder="1" applyAlignment="1">
      <alignment horizontal="left" vertical="top" wrapText="1"/>
    </xf>
    <xf numFmtId="0" fontId="11" fillId="6" borderId="22" xfId="11" applyFont="1" applyFill="1" applyBorder="1" applyAlignment="1">
      <alignment horizontal="left" vertical="top" wrapText="1"/>
    </xf>
    <xf numFmtId="0" fontId="6" fillId="0" borderId="23" xfId="11" applyFont="1" applyBorder="1" applyAlignment="1">
      <alignment horizontal="left" vertical="center"/>
    </xf>
    <xf numFmtId="0" fontId="6" fillId="0" borderId="19" xfId="11" applyFont="1" applyBorder="1" applyAlignment="1">
      <alignment horizontal="left" vertical="center"/>
    </xf>
    <xf numFmtId="0" fontId="6" fillId="0" borderId="3" xfId="11" applyFont="1" applyBorder="1" applyAlignment="1">
      <alignment horizontal="left" vertical="center"/>
    </xf>
    <xf numFmtId="0" fontId="6" fillId="0" borderId="9" xfId="11" applyFont="1" applyBorder="1" applyAlignment="1">
      <alignment horizontal="left" vertical="center"/>
    </xf>
    <xf numFmtId="0" fontId="6" fillId="0" borderId="6" xfId="11" applyFont="1" applyBorder="1" applyAlignment="1">
      <alignment horizontal="left" vertical="center"/>
    </xf>
    <xf numFmtId="0" fontId="6" fillId="0" borderId="5" xfId="11" applyFont="1" applyBorder="1" applyAlignment="1">
      <alignment horizontal="left" vertical="center"/>
    </xf>
    <xf numFmtId="0" fontId="13" fillId="0" borderId="9" xfId="11" applyFont="1" applyBorder="1" applyAlignment="1">
      <alignment horizontal="left" vertical="center"/>
    </xf>
    <xf numFmtId="0" fontId="13" fillId="0" borderId="6" xfId="11" applyFont="1" applyBorder="1" applyAlignment="1">
      <alignment horizontal="left" vertical="center"/>
    </xf>
    <xf numFmtId="0" fontId="13" fillId="0" borderId="5" xfId="11" applyFont="1" applyBorder="1" applyAlignment="1">
      <alignment horizontal="left" vertical="center"/>
    </xf>
    <xf numFmtId="0" fontId="19" fillId="6" borderId="18" xfId="11" applyFont="1" applyFill="1" applyBorder="1" applyAlignment="1">
      <alignment horizontal="left" vertical="center" wrapText="1"/>
    </xf>
    <xf numFmtId="0" fontId="19" fillId="6" borderId="19" xfId="11" applyFont="1" applyFill="1" applyBorder="1" applyAlignment="1">
      <alignment horizontal="left" vertical="center" wrapText="1"/>
    </xf>
    <xf numFmtId="0" fontId="19" fillId="6" borderId="22" xfId="11" applyFont="1" applyFill="1" applyBorder="1" applyAlignment="1">
      <alignment horizontal="left" vertical="center" wrapText="1"/>
    </xf>
    <xf numFmtId="0" fontId="11" fillId="6" borderId="1" xfId="11" applyFont="1" applyFill="1" applyBorder="1" applyAlignment="1">
      <alignment horizontal="left" vertical="center" wrapText="1"/>
    </xf>
    <xf numFmtId="0" fontId="21" fillId="3" borderId="9" xfId="0" applyFont="1" applyFill="1" applyBorder="1" applyAlignment="1">
      <alignment horizontal="left" vertical="center" wrapText="1"/>
    </xf>
    <xf numFmtId="0" fontId="21" fillId="3" borderId="6"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22" fillId="0" borderId="9" xfId="11" applyFont="1" applyBorder="1" applyAlignment="1">
      <alignment horizontal="left" vertical="center"/>
    </xf>
    <xf numFmtId="0" fontId="22" fillId="0" borderId="6" xfId="11" applyFont="1" applyBorder="1" applyAlignment="1">
      <alignment horizontal="left" vertical="center"/>
    </xf>
    <xf numFmtId="0" fontId="22" fillId="0" borderId="5" xfId="11" applyFont="1" applyBorder="1" applyAlignment="1">
      <alignment horizontal="left" vertical="center"/>
    </xf>
    <xf numFmtId="0" fontId="11" fillId="6" borderId="44" xfId="11" applyFont="1" applyFill="1" applyBorder="1" applyAlignment="1">
      <alignment horizontal="left" vertical="center" wrapText="1"/>
    </xf>
    <xf numFmtId="0" fontId="11" fillId="6" borderId="40" xfId="11" applyFont="1" applyFill="1" applyBorder="1" applyAlignment="1">
      <alignment horizontal="left" vertical="center" wrapText="1"/>
    </xf>
    <xf numFmtId="0" fontId="11" fillId="6" borderId="41" xfId="11" applyFont="1" applyFill="1" applyBorder="1" applyAlignment="1">
      <alignment horizontal="left" vertical="center" wrapText="1"/>
    </xf>
    <xf numFmtId="0" fontId="11" fillId="6" borderId="24" xfId="11" applyFont="1" applyFill="1" applyBorder="1" applyAlignment="1">
      <alignment horizontal="left" vertical="center" wrapText="1"/>
    </xf>
    <xf numFmtId="0" fontId="11" fillId="6" borderId="25" xfId="11" applyFont="1" applyFill="1" applyBorder="1" applyAlignment="1">
      <alignment horizontal="left" vertical="center" wrapText="1"/>
    </xf>
    <xf numFmtId="0" fontId="11" fillId="6" borderId="26" xfId="11"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8" xfId="0" applyFont="1" applyFill="1" applyBorder="1" applyAlignment="1">
      <alignment horizontal="left" vertical="center" wrapText="1"/>
    </xf>
    <xf numFmtId="0" fontId="11" fillId="7" borderId="18" xfId="11" applyFont="1" applyFill="1" applyBorder="1" applyAlignment="1">
      <alignment horizontal="left" vertical="center" wrapText="1"/>
    </xf>
    <xf numFmtId="0" fontId="11" fillId="7" borderId="19" xfId="11" applyFont="1" applyFill="1" applyBorder="1" applyAlignment="1">
      <alignment horizontal="left" vertical="center" wrapText="1"/>
    </xf>
    <xf numFmtId="0" fontId="11" fillId="7" borderId="22" xfId="11" applyFont="1" applyFill="1" applyBorder="1" applyAlignment="1">
      <alignment horizontal="left" vertical="center" wrapText="1"/>
    </xf>
    <xf numFmtId="0" fontId="28" fillId="0" borderId="45" xfId="0" applyFont="1" applyBorder="1" applyAlignment="1">
      <alignment horizontal="center"/>
    </xf>
    <xf numFmtId="0" fontId="28" fillId="0" borderId="46" xfId="0" applyFont="1" applyBorder="1" applyAlignment="1">
      <alignment horizontal="center"/>
    </xf>
    <xf numFmtId="0" fontId="28" fillId="0" borderId="47" xfId="0" applyFont="1" applyBorder="1" applyAlignment="1">
      <alignment horizontal="center"/>
    </xf>
    <xf numFmtId="0" fontId="11" fillId="8" borderId="18" xfId="11" applyFont="1" applyFill="1" applyBorder="1" applyAlignment="1">
      <alignment horizontal="left" vertical="center" wrapText="1"/>
    </xf>
    <xf numFmtId="0" fontId="11" fillId="8" borderId="19" xfId="11" applyFont="1" applyFill="1" applyBorder="1" applyAlignment="1">
      <alignment horizontal="left" vertical="center" wrapText="1"/>
    </xf>
    <xf numFmtId="0" fontId="11" fillId="8" borderId="22" xfId="11" applyFont="1" applyFill="1" applyBorder="1" applyAlignment="1">
      <alignment horizontal="left" vertical="center" wrapText="1"/>
    </xf>
    <xf numFmtId="0" fontId="28" fillId="0" borderId="14" xfId="0" applyFont="1" applyBorder="1" applyAlignment="1">
      <alignment horizontal="center" vertical="center"/>
    </xf>
    <xf numFmtId="0" fontId="28" fillId="0" borderId="42" xfId="0" applyFont="1" applyBorder="1" applyAlignment="1">
      <alignment horizontal="center" vertical="center"/>
    </xf>
    <xf numFmtId="0" fontId="28" fillId="0" borderId="13" xfId="0" applyFont="1" applyBorder="1" applyAlignment="1">
      <alignment horizontal="center" vertical="center"/>
    </xf>
    <xf numFmtId="0" fontId="22" fillId="0" borderId="1" xfId="11" applyFont="1" applyBorder="1" applyAlignment="1">
      <alignment horizontal="left" vertical="center"/>
    </xf>
    <xf numFmtId="0" fontId="29" fillId="0" borderId="48" xfId="0" applyFont="1" applyBorder="1" applyAlignment="1">
      <alignment horizontal="center" vertical="center"/>
    </xf>
    <xf numFmtId="0" fontId="29" fillId="0" borderId="25" xfId="0" applyFont="1" applyBorder="1" applyAlignment="1">
      <alignment horizontal="center" vertical="center"/>
    </xf>
    <xf numFmtId="0" fontId="29" fillId="0" borderId="49" xfId="0" applyFont="1" applyBorder="1" applyAlignment="1">
      <alignment horizontal="center" vertical="center"/>
    </xf>
    <xf numFmtId="0" fontId="27" fillId="0" borderId="1" xfId="0" applyFont="1" applyBorder="1" applyAlignment="1">
      <alignment vertical="center"/>
    </xf>
    <xf numFmtId="0" fontId="27" fillId="0" borderId="1" xfId="0" applyFont="1" applyBorder="1" applyAlignment="1">
      <alignment horizontal="center" vertical="center"/>
    </xf>
    <xf numFmtId="0" fontId="27" fillId="4" borderId="1" xfId="0" applyFont="1" applyFill="1" applyBorder="1" applyAlignment="1">
      <alignment vertical="center"/>
    </xf>
  </cellXfs>
  <cellStyles count="16">
    <cellStyle name="Comma 15" xfId="12" xr:uid="{00000000-0005-0000-0000-000000000000}"/>
    <cellStyle name="Comma 2" xfId="6" xr:uid="{00000000-0005-0000-0000-000001000000}"/>
    <cellStyle name="Currency 2" xfId="1" xr:uid="{00000000-0005-0000-0000-000002000000}"/>
    <cellStyle name="Normal" xfId="0" builtinId="0"/>
    <cellStyle name="Normal 10" xfId="11" xr:uid="{00000000-0005-0000-0000-000004000000}"/>
    <cellStyle name="Normal 12 2 15" xfId="13" xr:uid="{00000000-0005-0000-0000-000005000000}"/>
    <cellStyle name="Normal 13 2" xfId="14" xr:uid="{00000000-0005-0000-0000-000006000000}"/>
    <cellStyle name="Normal 2" xfId="2" xr:uid="{00000000-0005-0000-0000-000007000000}"/>
    <cellStyle name="Normal 2 10" xfId="15" xr:uid="{00000000-0005-0000-0000-000008000000}"/>
    <cellStyle name="Normal 2 2 2" xfId="5" xr:uid="{00000000-0005-0000-0000-000009000000}"/>
    <cellStyle name="Normal 3" xfId="9" xr:uid="{00000000-0005-0000-0000-00000A000000}"/>
    <cellStyle name="Normal 3 2" xfId="3" xr:uid="{00000000-0005-0000-0000-00000B000000}"/>
    <cellStyle name="Normal 3 2 2" xfId="10" xr:uid="{00000000-0005-0000-0000-00000C000000}"/>
    <cellStyle name="Normal 5 2" xfId="4" xr:uid="{00000000-0005-0000-0000-00000D000000}"/>
    <cellStyle name="Normal 6" xfId="8" xr:uid="{00000000-0005-0000-0000-00000E000000}"/>
    <cellStyle name="Normal_Sheet1" xfId="7"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J27"/>
  <sheetViews>
    <sheetView tabSelected="1" zoomScale="70" zoomScaleNormal="70" workbookViewId="0">
      <selection activeCell="D19" sqref="D19"/>
    </sheetView>
  </sheetViews>
  <sheetFormatPr defaultRowHeight="14.5"/>
  <cols>
    <col min="1" max="1" width="6.6328125" customWidth="1"/>
    <col min="2" max="2" width="59.36328125" customWidth="1"/>
    <col min="3" max="3" width="31.81640625" customWidth="1"/>
    <col min="4" max="4" width="21.6328125" customWidth="1"/>
    <col min="10" max="10" width="20" customWidth="1"/>
  </cols>
  <sheetData>
    <row r="1" spans="1:5" ht="57.75" customHeight="1">
      <c r="A1" s="108" t="s">
        <v>386</v>
      </c>
      <c r="B1" s="109" t="s">
        <v>387</v>
      </c>
      <c r="C1" s="109" t="s">
        <v>388</v>
      </c>
      <c r="D1" s="111" t="s">
        <v>625</v>
      </c>
      <c r="E1" s="113"/>
    </row>
    <row r="2" spans="1:5" ht="18.5">
      <c r="A2" s="112">
        <v>1</v>
      </c>
      <c r="B2" s="178" t="s">
        <v>630</v>
      </c>
      <c r="C2" s="179" t="s">
        <v>627</v>
      </c>
      <c r="D2" s="179" t="s">
        <v>626</v>
      </c>
    </row>
    <row r="3" spans="1:5" ht="18.5">
      <c r="A3" s="112">
        <v>2</v>
      </c>
      <c r="B3" s="178" t="s">
        <v>631</v>
      </c>
      <c r="C3" s="179" t="s">
        <v>627</v>
      </c>
      <c r="D3" s="179" t="s">
        <v>626</v>
      </c>
    </row>
    <row r="4" spans="1:5" ht="18.5">
      <c r="A4" s="112">
        <v>3</v>
      </c>
      <c r="B4" s="178" t="s">
        <v>632</v>
      </c>
      <c r="C4" s="179" t="s">
        <v>627</v>
      </c>
      <c r="D4" s="179" t="s">
        <v>626</v>
      </c>
    </row>
    <row r="5" spans="1:5" ht="18.5">
      <c r="A5" s="112">
        <v>4</v>
      </c>
      <c r="B5" s="178" t="s">
        <v>633</v>
      </c>
      <c r="C5" s="179" t="s">
        <v>627</v>
      </c>
      <c r="D5" s="179" t="s">
        <v>626</v>
      </c>
    </row>
    <row r="6" spans="1:5" ht="18.5">
      <c r="A6" s="112">
        <v>5</v>
      </c>
      <c r="B6" s="178" t="s">
        <v>634</v>
      </c>
      <c r="C6" s="179" t="s">
        <v>627</v>
      </c>
      <c r="D6" s="179" t="s">
        <v>626</v>
      </c>
    </row>
    <row r="7" spans="1:5" ht="18.5">
      <c r="A7" s="112">
        <v>6</v>
      </c>
      <c r="B7" s="178" t="s">
        <v>635</v>
      </c>
      <c r="C7" s="179" t="s">
        <v>627</v>
      </c>
      <c r="D7" s="179" t="s">
        <v>626</v>
      </c>
    </row>
    <row r="8" spans="1:5" ht="18.5">
      <c r="A8" s="112">
        <v>7</v>
      </c>
      <c r="B8" s="180" t="s">
        <v>636</v>
      </c>
      <c r="C8" s="179" t="s">
        <v>627</v>
      </c>
      <c r="D8" s="179" t="s">
        <v>626</v>
      </c>
    </row>
    <row r="9" spans="1:5" ht="18.5">
      <c r="A9" s="112">
        <v>8</v>
      </c>
      <c r="B9" s="180" t="s">
        <v>637</v>
      </c>
      <c r="C9" s="179" t="s">
        <v>627</v>
      </c>
      <c r="D9" s="179" t="s">
        <v>626</v>
      </c>
    </row>
    <row r="10" spans="1:5" ht="18.5">
      <c r="A10" s="112">
        <v>9</v>
      </c>
      <c r="B10" s="180" t="s">
        <v>638</v>
      </c>
      <c r="C10" s="179" t="s">
        <v>628</v>
      </c>
      <c r="D10" s="179" t="s">
        <v>626</v>
      </c>
    </row>
    <row r="11" spans="1:5" ht="18.5">
      <c r="A11" s="112">
        <v>10</v>
      </c>
      <c r="B11" s="180" t="s">
        <v>639</v>
      </c>
      <c r="C11" s="179" t="s">
        <v>628</v>
      </c>
      <c r="D11" s="179" t="s">
        <v>626</v>
      </c>
    </row>
    <row r="12" spans="1:5" ht="18.5">
      <c r="A12" s="112">
        <v>11</v>
      </c>
      <c r="B12" s="180" t="s">
        <v>640</v>
      </c>
      <c r="C12" s="179" t="s">
        <v>628</v>
      </c>
      <c r="D12" s="179" t="s">
        <v>626</v>
      </c>
    </row>
    <row r="13" spans="1:5" ht="18.5">
      <c r="A13" s="112">
        <v>12</v>
      </c>
      <c r="B13" s="180" t="s">
        <v>641</v>
      </c>
      <c r="C13" s="179" t="s">
        <v>628</v>
      </c>
      <c r="D13" s="179" t="s">
        <v>626</v>
      </c>
    </row>
    <row r="14" spans="1:5" ht="18.5">
      <c r="A14" s="112">
        <v>13</v>
      </c>
      <c r="B14" s="180" t="s">
        <v>642</v>
      </c>
      <c r="C14" s="179" t="s">
        <v>628</v>
      </c>
      <c r="D14" s="179" t="s">
        <v>626</v>
      </c>
    </row>
    <row r="15" spans="1:5" ht="18.5">
      <c r="A15" s="112">
        <v>14</v>
      </c>
      <c r="B15" s="180" t="s">
        <v>643</v>
      </c>
      <c r="C15" s="179" t="s">
        <v>628</v>
      </c>
      <c r="D15" s="179" t="s">
        <v>626</v>
      </c>
    </row>
    <row r="16" spans="1:5" ht="18.5">
      <c r="A16" s="112">
        <v>15</v>
      </c>
      <c r="B16" s="180" t="s">
        <v>644</v>
      </c>
      <c r="C16" s="179" t="s">
        <v>628</v>
      </c>
      <c r="D16" s="179" t="s">
        <v>626</v>
      </c>
    </row>
    <row r="17" spans="1:10" ht="18.5">
      <c r="A17" s="112">
        <v>16</v>
      </c>
      <c r="B17" s="180" t="s">
        <v>645</v>
      </c>
      <c r="C17" s="179" t="s">
        <v>628</v>
      </c>
      <c r="D17" s="179" t="s">
        <v>626</v>
      </c>
    </row>
    <row r="18" spans="1:10" ht="18.5">
      <c r="A18" s="112">
        <v>17</v>
      </c>
      <c r="B18" s="180" t="s">
        <v>646</v>
      </c>
      <c r="C18" s="179" t="s">
        <v>628</v>
      </c>
      <c r="D18" s="179" t="s">
        <v>626</v>
      </c>
    </row>
    <row r="19" spans="1:10" ht="18.5">
      <c r="A19" s="112">
        <v>18</v>
      </c>
      <c r="B19" s="180" t="s">
        <v>647</v>
      </c>
      <c r="C19" s="179" t="s">
        <v>628</v>
      </c>
      <c r="D19" s="179" t="s">
        <v>626</v>
      </c>
    </row>
    <row r="20" spans="1:10" ht="18.5">
      <c r="A20" s="112">
        <v>19</v>
      </c>
      <c r="B20" s="180" t="s">
        <v>648</v>
      </c>
      <c r="C20" s="179" t="s">
        <v>628</v>
      </c>
      <c r="D20" s="179" t="s">
        <v>626</v>
      </c>
    </row>
    <row r="21" spans="1:10" ht="18.5">
      <c r="A21" s="112">
        <v>20</v>
      </c>
      <c r="B21" s="180" t="s">
        <v>649</v>
      </c>
      <c r="C21" s="179" t="s">
        <v>629</v>
      </c>
      <c r="D21" s="179" t="s">
        <v>626</v>
      </c>
    </row>
    <row r="22" spans="1:10" ht="18.5">
      <c r="A22" s="112">
        <v>21</v>
      </c>
      <c r="B22" s="180" t="s">
        <v>650</v>
      </c>
      <c r="C22" s="179" t="s">
        <v>629</v>
      </c>
      <c r="D22" s="179" t="s">
        <v>626</v>
      </c>
    </row>
    <row r="23" spans="1:10" ht="18.5">
      <c r="A23" s="112">
        <v>22</v>
      </c>
      <c r="B23" s="180" t="s">
        <v>651</v>
      </c>
      <c r="C23" s="179" t="s">
        <v>629</v>
      </c>
      <c r="D23" s="179" t="s">
        <v>626</v>
      </c>
    </row>
    <row r="24" spans="1:10" ht="18.5">
      <c r="A24" s="112">
        <v>23</v>
      </c>
      <c r="B24" s="180" t="s">
        <v>652</v>
      </c>
      <c r="C24" s="179" t="s">
        <v>629</v>
      </c>
      <c r="D24" s="179" t="s">
        <v>626</v>
      </c>
    </row>
    <row r="25" spans="1:10" ht="18.5">
      <c r="A25" s="112">
        <v>24</v>
      </c>
      <c r="B25" s="180" t="s">
        <v>653</v>
      </c>
      <c r="C25" s="179" t="s">
        <v>623</v>
      </c>
      <c r="D25" s="179" t="s">
        <v>626</v>
      </c>
    </row>
    <row r="26" spans="1:10" ht="41.5" customHeight="1">
      <c r="A26" s="175" t="s">
        <v>389</v>
      </c>
      <c r="B26" s="176"/>
      <c r="C26" s="177"/>
      <c r="D26" s="110"/>
      <c r="J26" s="60"/>
    </row>
    <row r="27" spans="1:10" ht="18.5">
      <c r="B27" s="95"/>
    </row>
  </sheetData>
  <mergeCells count="1">
    <mergeCell ref="A26:C2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F42"/>
  <sheetViews>
    <sheetView topLeftCell="A27" workbookViewId="0">
      <selection activeCell="E42" sqref="E42"/>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347</v>
      </c>
      <c r="B2" s="120"/>
      <c r="C2" s="120"/>
      <c r="D2" s="120"/>
      <c r="E2" s="120"/>
      <c r="F2" s="121"/>
    </row>
    <row r="3" spans="1:6" ht="37.5" thickBot="1">
      <c r="A3" s="11" t="s">
        <v>20</v>
      </c>
      <c r="B3" s="12" t="s">
        <v>21</v>
      </c>
      <c r="C3" s="12" t="s">
        <v>3</v>
      </c>
      <c r="D3" s="13" t="s">
        <v>0</v>
      </c>
      <c r="E3" s="12" t="s">
        <v>26</v>
      </c>
      <c r="F3" s="14" t="s">
        <v>13</v>
      </c>
    </row>
    <row r="4" spans="1:6" ht="21.5" thickBot="1">
      <c r="A4" s="30" t="s">
        <v>19</v>
      </c>
      <c r="B4" s="122" t="s">
        <v>44</v>
      </c>
      <c r="C4" s="123"/>
      <c r="D4" s="123"/>
      <c r="E4" s="123"/>
      <c r="F4" s="124"/>
    </row>
    <row r="5" spans="1:6" ht="15.5">
      <c r="A5" s="28" t="s">
        <v>177</v>
      </c>
      <c r="B5" s="115" t="s">
        <v>198</v>
      </c>
      <c r="C5" s="116"/>
      <c r="D5" s="116"/>
      <c r="E5" s="116"/>
      <c r="F5" s="117"/>
    </row>
    <row r="6" spans="1:6" ht="44" thickBot="1">
      <c r="A6" s="18">
        <v>1</v>
      </c>
      <c r="B6" s="7" t="s">
        <v>219</v>
      </c>
      <c r="C6" s="19">
        <v>2.5</v>
      </c>
      <c r="D6" s="17" t="s">
        <v>31</v>
      </c>
      <c r="E6" s="26"/>
      <c r="F6" s="27">
        <f>C6*E6</f>
        <v>0</v>
      </c>
    </row>
    <row r="7" spans="1:6" ht="15.65" customHeight="1">
      <c r="A7" s="28" t="s">
        <v>178</v>
      </c>
      <c r="B7" s="153" t="s">
        <v>536</v>
      </c>
      <c r="C7" s="154"/>
      <c r="D7" s="154"/>
      <c r="E7" s="154"/>
      <c r="F7" s="155"/>
    </row>
    <row r="8" spans="1:6" ht="44" thickBot="1">
      <c r="A8" s="18">
        <v>2</v>
      </c>
      <c r="B8" s="97" t="s">
        <v>589</v>
      </c>
      <c r="C8" s="19">
        <v>80</v>
      </c>
      <c r="D8" s="17" t="s">
        <v>35</v>
      </c>
      <c r="E8" s="26"/>
      <c r="F8" s="27">
        <f>C8*E8</f>
        <v>0</v>
      </c>
    </row>
    <row r="9" spans="1:6" ht="15.5">
      <c r="A9" s="28" t="s">
        <v>179</v>
      </c>
      <c r="B9" s="115" t="s">
        <v>590</v>
      </c>
      <c r="C9" s="116"/>
      <c r="D9" s="116"/>
      <c r="E9" s="116"/>
      <c r="F9" s="117"/>
    </row>
    <row r="10" spans="1:6" ht="44" thickBot="1">
      <c r="A10" s="18">
        <v>3</v>
      </c>
      <c r="B10" s="97" t="s">
        <v>537</v>
      </c>
      <c r="C10" s="19">
        <v>2.5</v>
      </c>
      <c r="D10" s="17" t="s">
        <v>31</v>
      </c>
      <c r="E10" s="26"/>
      <c r="F10" s="27">
        <f>C10*E10</f>
        <v>0</v>
      </c>
    </row>
    <row r="11" spans="1:6" ht="15" thickBot="1">
      <c r="A11" s="140" t="s">
        <v>27</v>
      </c>
      <c r="B11" s="141"/>
      <c r="C11" s="141"/>
      <c r="D11" s="141"/>
      <c r="E11" s="142"/>
      <c r="F11" s="45">
        <f>SUM(F8,F10,F6)</f>
        <v>0</v>
      </c>
    </row>
    <row r="12" spans="1:6" ht="21.5" thickBot="1">
      <c r="A12" s="30" t="s">
        <v>22</v>
      </c>
      <c r="B12" s="31" t="s">
        <v>48</v>
      </c>
      <c r="C12" s="9"/>
      <c r="D12" s="9"/>
      <c r="E12" s="24"/>
      <c r="F12" s="25"/>
    </row>
    <row r="13" spans="1:6" ht="15.5">
      <c r="A13" s="28" t="s">
        <v>11</v>
      </c>
      <c r="B13" s="115" t="s">
        <v>38</v>
      </c>
      <c r="C13" s="116"/>
      <c r="D13" s="116"/>
      <c r="E13" s="116"/>
      <c r="F13" s="117"/>
    </row>
    <row r="14" spans="1:6" ht="58.5" thickBot="1">
      <c r="A14" s="18">
        <v>1</v>
      </c>
      <c r="B14" s="7" t="s">
        <v>409</v>
      </c>
      <c r="C14" s="19">
        <v>27</v>
      </c>
      <c r="D14" s="57" t="s">
        <v>35</v>
      </c>
      <c r="E14" s="26"/>
      <c r="F14" s="27">
        <f>C14*E14</f>
        <v>0</v>
      </c>
    </row>
    <row r="15" spans="1:6" ht="15.65" customHeight="1">
      <c r="A15" s="28" t="s">
        <v>10</v>
      </c>
      <c r="B15" s="115" t="s">
        <v>210</v>
      </c>
      <c r="C15" s="116"/>
      <c r="D15" s="116"/>
      <c r="E15" s="116"/>
      <c r="F15" s="117"/>
    </row>
    <row r="16" spans="1:6" ht="29.5" thickBot="1">
      <c r="A16" s="18">
        <v>2</v>
      </c>
      <c r="B16" s="7" t="s">
        <v>407</v>
      </c>
      <c r="C16" s="19">
        <v>21</v>
      </c>
      <c r="D16" s="17" t="s">
        <v>35</v>
      </c>
      <c r="E16" s="26"/>
      <c r="F16" s="27">
        <f>C16*E16</f>
        <v>0</v>
      </c>
    </row>
    <row r="17" spans="1:6" ht="15.5">
      <c r="A17" s="28" t="s">
        <v>9</v>
      </c>
      <c r="B17" s="115" t="s">
        <v>41</v>
      </c>
      <c r="C17" s="116"/>
      <c r="D17" s="116"/>
      <c r="E17" s="116"/>
      <c r="F17" s="117"/>
    </row>
    <row r="18" spans="1:6" ht="29.5" thickBot="1">
      <c r="A18" s="18">
        <v>3</v>
      </c>
      <c r="B18" s="7" t="s">
        <v>435</v>
      </c>
      <c r="C18" s="19">
        <v>12</v>
      </c>
      <c r="D18" s="17" t="s">
        <v>2</v>
      </c>
      <c r="E18" s="26"/>
      <c r="F18" s="27">
        <f>C18*E18</f>
        <v>0</v>
      </c>
    </row>
    <row r="19" spans="1:6" ht="15" thickBot="1">
      <c r="A19" s="140" t="s">
        <v>28</v>
      </c>
      <c r="B19" s="141"/>
      <c r="C19" s="141"/>
      <c r="D19" s="141"/>
      <c r="E19" s="142"/>
      <c r="F19" s="45">
        <f>SUM(F18,F16,F14)</f>
        <v>0</v>
      </c>
    </row>
    <row r="20" spans="1:6" ht="21.5" thickBot="1">
      <c r="A20" s="30" t="s">
        <v>23</v>
      </c>
      <c r="B20" s="31" t="s">
        <v>50</v>
      </c>
      <c r="C20" s="9"/>
      <c r="D20" s="9"/>
      <c r="E20" s="24"/>
      <c r="F20" s="25"/>
    </row>
    <row r="21" spans="1:6" ht="15.5">
      <c r="A21" s="28" t="s">
        <v>14</v>
      </c>
      <c r="B21" s="115" t="s">
        <v>591</v>
      </c>
      <c r="C21" s="116"/>
      <c r="D21" s="116"/>
      <c r="E21" s="116"/>
      <c r="F21" s="117"/>
    </row>
    <row r="22" spans="1:6" ht="29.5" thickBot="1">
      <c r="A22" s="18">
        <v>1</v>
      </c>
      <c r="B22" s="7" t="s">
        <v>592</v>
      </c>
      <c r="C22" s="19">
        <v>25</v>
      </c>
      <c r="D22" s="17" t="s">
        <v>471</v>
      </c>
      <c r="E22" s="26"/>
      <c r="F22" s="27">
        <f>C22*E22</f>
        <v>0</v>
      </c>
    </row>
    <row r="23" spans="1:6" ht="15.5">
      <c r="A23" s="28" t="s">
        <v>16</v>
      </c>
      <c r="B23" s="115" t="s">
        <v>538</v>
      </c>
      <c r="C23" s="116"/>
      <c r="D23" s="116"/>
      <c r="E23" s="116"/>
      <c r="F23" s="117"/>
    </row>
    <row r="24" spans="1:6" ht="29.5" thickBot="1">
      <c r="A24" s="18">
        <v>2</v>
      </c>
      <c r="B24" s="7" t="s">
        <v>539</v>
      </c>
      <c r="C24" s="19">
        <v>6</v>
      </c>
      <c r="D24" s="17" t="s">
        <v>1</v>
      </c>
      <c r="E24" s="26"/>
      <c r="F24" s="27">
        <f>C24*E24</f>
        <v>0</v>
      </c>
    </row>
    <row r="25" spans="1:6" ht="15" thickBot="1">
      <c r="A25" s="140" t="s">
        <v>12</v>
      </c>
      <c r="B25" s="141"/>
      <c r="C25" s="141"/>
      <c r="D25" s="141"/>
      <c r="E25" s="142"/>
      <c r="F25" s="45">
        <f>SUM(F24,F22)</f>
        <v>0</v>
      </c>
    </row>
    <row r="26" spans="1:6" ht="21.5" thickBot="1">
      <c r="A26" s="30" t="s">
        <v>24</v>
      </c>
      <c r="B26" s="31" t="s">
        <v>49</v>
      </c>
      <c r="C26" s="9"/>
      <c r="D26" s="9"/>
      <c r="E26" s="24"/>
      <c r="F26" s="25"/>
    </row>
    <row r="27" spans="1:6" ht="15.5">
      <c r="A27" s="28" t="s">
        <v>15</v>
      </c>
      <c r="B27" s="115" t="s">
        <v>225</v>
      </c>
      <c r="C27" s="116"/>
      <c r="D27" s="116"/>
      <c r="E27" s="116"/>
      <c r="F27" s="117"/>
    </row>
    <row r="28" spans="1:6" ht="29.5" thickBot="1">
      <c r="A28" s="18">
        <v>1</v>
      </c>
      <c r="B28" s="7" t="s">
        <v>226</v>
      </c>
      <c r="C28" s="19">
        <v>25</v>
      </c>
      <c r="D28" s="17" t="s">
        <v>35</v>
      </c>
      <c r="E28" s="26"/>
      <c r="F28" s="27">
        <f>C28*E28</f>
        <v>0</v>
      </c>
    </row>
    <row r="29" spans="1:6" ht="15" thickBot="1">
      <c r="A29" s="140" t="s">
        <v>29</v>
      </c>
      <c r="B29" s="141"/>
      <c r="C29" s="141"/>
      <c r="D29" s="141"/>
      <c r="E29" s="142"/>
      <c r="F29" s="45">
        <f>SUM(F28)</f>
        <v>0</v>
      </c>
    </row>
    <row r="30" spans="1:6" ht="21.5" thickBot="1">
      <c r="A30" s="30" t="s">
        <v>25</v>
      </c>
      <c r="B30" s="31" t="s">
        <v>67</v>
      </c>
      <c r="C30" s="9"/>
      <c r="D30" s="9"/>
      <c r="E30" s="24"/>
      <c r="F30" s="25"/>
    </row>
    <row r="31" spans="1:6" ht="15.5">
      <c r="A31" s="28" t="s">
        <v>54</v>
      </c>
      <c r="B31" s="115" t="s">
        <v>593</v>
      </c>
      <c r="C31" s="116"/>
      <c r="D31" s="116"/>
      <c r="E31" s="116"/>
      <c r="F31" s="117"/>
    </row>
    <row r="32" spans="1:6" ht="26.5" thickBot="1">
      <c r="A32" s="18">
        <v>1</v>
      </c>
      <c r="B32" s="49" t="s">
        <v>227</v>
      </c>
      <c r="C32" s="19">
        <v>60</v>
      </c>
      <c r="D32" s="17" t="s">
        <v>35</v>
      </c>
      <c r="E32" s="26"/>
      <c r="F32" s="27">
        <f>C32*E32</f>
        <v>0</v>
      </c>
    </row>
    <row r="33" spans="1:6" ht="15.5">
      <c r="A33" s="28" t="s">
        <v>55</v>
      </c>
      <c r="B33" s="115" t="s">
        <v>417</v>
      </c>
      <c r="C33" s="116"/>
      <c r="D33" s="116"/>
      <c r="E33" s="116"/>
      <c r="F33" s="117"/>
    </row>
    <row r="34" spans="1:6" ht="15" thickBot="1">
      <c r="A34" s="18">
        <v>2</v>
      </c>
      <c r="B34" s="50" t="s">
        <v>229</v>
      </c>
      <c r="C34" s="19">
        <v>113</v>
      </c>
      <c r="D34" s="17" t="s">
        <v>35</v>
      </c>
      <c r="E34" s="26"/>
      <c r="F34" s="27">
        <f>C34*E34</f>
        <v>0</v>
      </c>
    </row>
    <row r="35" spans="1:6" ht="15" thickBot="1">
      <c r="A35" s="140" t="s">
        <v>193</v>
      </c>
      <c r="B35" s="141"/>
      <c r="C35" s="141"/>
      <c r="D35" s="141"/>
      <c r="E35" s="142"/>
      <c r="F35" s="45">
        <f>SUM(F34,F32)</f>
        <v>0</v>
      </c>
    </row>
    <row r="36" spans="1:6" ht="21.5" thickBot="1">
      <c r="A36" s="30" t="s">
        <v>30</v>
      </c>
      <c r="B36" s="31" t="s">
        <v>74</v>
      </c>
      <c r="C36" s="9"/>
      <c r="D36" s="9"/>
      <c r="E36" s="24"/>
      <c r="F36" s="25"/>
    </row>
    <row r="37" spans="1:6" ht="15.5">
      <c r="A37" s="28" t="s">
        <v>57</v>
      </c>
      <c r="B37" s="115" t="s">
        <v>96</v>
      </c>
      <c r="C37" s="116"/>
      <c r="D37" s="116"/>
      <c r="E37" s="116"/>
      <c r="F37" s="117"/>
    </row>
    <row r="38" spans="1:6" ht="29.5" thickBot="1">
      <c r="A38" s="18">
        <v>1</v>
      </c>
      <c r="B38" s="33" t="s">
        <v>230</v>
      </c>
      <c r="C38" s="34">
        <v>6</v>
      </c>
      <c r="D38" s="35" t="s">
        <v>35</v>
      </c>
      <c r="E38" s="36"/>
      <c r="F38" s="27">
        <f>C38*E38</f>
        <v>0</v>
      </c>
    </row>
    <row r="39" spans="1:6" ht="15" thickBot="1">
      <c r="A39" s="140" t="s">
        <v>34</v>
      </c>
      <c r="B39" s="141"/>
      <c r="C39" s="141"/>
      <c r="D39" s="141"/>
      <c r="E39" s="142"/>
      <c r="F39" s="45">
        <f>SUM(F38)</f>
        <v>0</v>
      </c>
    </row>
    <row r="40" spans="1:6" ht="19" thickBot="1">
      <c r="A40" s="137" t="s">
        <v>402</v>
      </c>
      <c r="B40" s="138"/>
      <c r="C40" s="138"/>
      <c r="D40" s="138"/>
      <c r="E40" s="139"/>
      <c r="F40" s="38">
        <f>SUM(F39,F35,F29,F25,F19,F11)</f>
        <v>0</v>
      </c>
    </row>
    <row r="41" spans="1:6">
      <c r="F41" s="60"/>
    </row>
    <row r="42" spans="1:6">
      <c r="F42" s="60"/>
    </row>
  </sheetData>
  <mergeCells count="22">
    <mergeCell ref="B15:F15"/>
    <mergeCell ref="B17:F17"/>
    <mergeCell ref="B4:F4"/>
    <mergeCell ref="A1:F1"/>
    <mergeCell ref="A2:F2"/>
    <mergeCell ref="A11:E11"/>
    <mergeCell ref="A40:E40"/>
    <mergeCell ref="B5:F5"/>
    <mergeCell ref="A29:E29"/>
    <mergeCell ref="B31:F31"/>
    <mergeCell ref="B33:F33"/>
    <mergeCell ref="A35:E35"/>
    <mergeCell ref="B37:F37"/>
    <mergeCell ref="A39:E39"/>
    <mergeCell ref="A19:E19"/>
    <mergeCell ref="B21:F21"/>
    <mergeCell ref="B23:F23"/>
    <mergeCell ref="A25:E25"/>
    <mergeCell ref="B27:F27"/>
    <mergeCell ref="B7:F7"/>
    <mergeCell ref="B9:F9"/>
    <mergeCell ref="B13:F1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F49"/>
  <sheetViews>
    <sheetView topLeftCell="A34" workbookViewId="0">
      <selection activeCell="B53" sqref="B53"/>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349</v>
      </c>
      <c r="B2" s="120"/>
      <c r="C2" s="120"/>
      <c r="D2" s="120"/>
      <c r="E2" s="120"/>
      <c r="F2" s="121"/>
    </row>
    <row r="3" spans="1:6" ht="37.5" thickBot="1">
      <c r="A3" s="11" t="s">
        <v>20</v>
      </c>
      <c r="B3" s="12" t="s">
        <v>21</v>
      </c>
      <c r="C3" s="12" t="s">
        <v>3</v>
      </c>
      <c r="D3" s="13" t="s">
        <v>0</v>
      </c>
      <c r="E3" s="12" t="s">
        <v>26</v>
      </c>
      <c r="F3" s="14" t="s">
        <v>13</v>
      </c>
    </row>
    <row r="4" spans="1:6" ht="21.5" thickBot="1">
      <c r="A4" s="30" t="s">
        <v>19</v>
      </c>
      <c r="B4" s="122" t="s">
        <v>44</v>
      </c>
      <c r="C4" s="123"/>
      <c r="D4" s="123"/>
      <c r="E4" s="123"/>
      <c r="F4" s="124"/>
    </row>
    <row r="5" spans="1:6" ht="15.5">
      <c r="A5" s="28" t="s">
        <v>177</v>
      </c>
      <c r="B5" s="115" t="s">
        <v>246</v>
      </c>
      <c r="C5" s="116"/>
      <c r="D5" s="116"/>
      <c r="E5" s="116"/>
      <c r="F5" s="117"/>
    </row>
    <row r="6" spans="1:6" ht="29.5" thickBot="1">
      <c r="A6" s="18">
        <v>1</v>
      </c>
      <c r="B6" s="97" t="s">
        <v>235</v>
      </c>
      <c r="C6" s="19">
        <v>2</v>
      </c>
      <c r="D6" s="27" t="s">
        <v>31</v>
      </c>
      <c r="E6" s="27"/>
      <c r="F6" s="27">
        <f>C6*E6</f>
        <v>0</v>
      </c>
    </row>
    <row r="7" spans="1:6" ht="15" thickBot="1">
      <c r="A7" s="140" t="s">
        <v>27</v>
      </c>
      <c r="B7" s="141"/>
      <c r="C7" s="141"/>
      <c r="D7" s="141"/>
      <c r="E7" s="142"/>
      <c r="F7" s="45">
        <f>SUM(F6)</f>
        <v>0</v>
      </c>
    </row>
    <row r="8" spans="1:6" ht="21.5" thickBot="1">
      <c r="A8" s="30" t="s">
        <v>22</v>
      </c>
      <c r="B8" s="31" t="s">
        <v>48</v>
      </c>
      <c r="C8" s="9"/>
      <c r="D8" s="9"/>
      <c r="E8" s="24"/>
      <c r="F8" s="25"/>
    </row>
    <row r="9" spans="1:6" ht="15.5">
      <c r="A9" s="28" t="s">
        <v>11</v>
      </c>
      <c r="B9" s="115" t="s">
        <v>38</v>
      </c>
      <c r="C9" s="116"/>
      <c r="D9" s="116"/>
      <c r="E9" s="116"/>
      <c r="F9" s="117"/>
    </row>
    <row r="10" spans="1:6" ht="44" thickBot="1">
      <c r="A10" s="18">
        <v>1</v>
      </c>
      <c r="B10" s="7" t="s">
        <v>412</v>
      </c>
      <c r="C10" s="19">
        <v>8</v>
      </c>
      <c r="D10" s="17" t="s">
        <v>35</v>
      </c>
      <c r="E10" s="26"/>
      <c r="F10" s="27">
        <f>C10*E10</f>
        <v>0</v>
      </c>
    </row>
    <row r="11" spans="1:6" ht="15.5">
      <c r="A11" s="28" t="s">
        <v>10</v>
      </c>
      <c r="B11" s="115" t="s">
        <v>124</v>
      </c>
      <c r="C11" s="116"/>
      <c r="D11" s="116"/>
      <c r="E11" s="116"/>
      <c r="F11" s="117"/>
    </row>
    <row r="12" spans="1:6" ht="29.5" thickBot="1">
      <c r="A12" s="18">
        <v>2</v>
      </c>
      <c r="B12" s="7" t="s">
        <v>407</v>
      </c>
      <c r="C12" s="19">
        <v>71</v>
      </c>
      <c r="D12" s="17" t="s">
        <v>35</v>
      </c>
      <c r="E12" s="26"/>
      <c r="F12" s="27">
        <f>C12*E12</f>
        <v>0</v>
      </c>
    </row>
    <row r="13" spans="1:6" ht="15.5">
      <c r="A13" s="28" t="s">
        <v>9</v>
      </c>
      <c r="B13" s="115" t="s">
        <v>123</v>
      </c>
      <c r="C13" s="116"/>
      <c r="D13" s="116"/>
      <c r="E13" s="116"/>
      <c r="F13" s="117"/>
    </row>
    <row r="14" spans="1:6" ht="29.5" thickBot="1">
      <c r="A14" s="18">
        <v>3</v>
      </c>
      <c r="B14" s="7" t="s">
        <v>529</v>
      </c>
      <c r="C14" s="19">
        <f>26+1</f>
        <v>27</v>
      </c>
      <c r="D14" s="17" t="s">
        <v>2</v>
      </c>
      <c r="E14" s="26"/>
      <c r="F14" s="27">
        <f>C14*E14</f>
        <v>0</v>
      </c>
    </row>
    <row r="15" spans="1:6" ht="15.5">
      <c r="A15" s="28" t="s">
        <v>8</v>
      </c>
      <c r="B15" s="115" t="s">
        <v>75</v>
      </c>
      <c r="C15" s="116"/>
      <c r="D15" s="116"/>
      <c r="E15" s="116"/>
      <c r="F15" s="117"/>
    </row>
    <row r="16" spans="1:6" ht="15" thickBot="1">
      <c r="A16" s="18">
        <v>4</v>
      </c>
      <c r="B16" s="7" t="s">
        <v>396</v>
      </c>
      <c r="C16" s="19">
        <v>35</v>
      </c>
      <c r="D16" s="17" t="s">
        <v>2</v>
      </c>
      <c r="E16" s="26"/>
      <c r="F16" s="27">
        <f>C16*E16</f>
        <v>0</v>
      </c>
    </row>
    <row r="17" spans="1:6" ht="15" thickBot="1">
      <c r="A17" s="140" t="s">
        <v>28</v>
      </c>
      <c r="B17" s="141"/>
      <c r="C17" s="141"/>
      <c r="D17" s="141"/>
      <c r="E17" s="142"/>
      <c r="F17" s="45">
        <f>SUM(F16,F14,F12,F10)</f>
        <v>0</v>
      </c>
    </row>
    <row r="18" spans="1:6" ht="21.5" thickBot="1">
      <c r="A18" s="30" t="s">
        <v>23</v>
      </c>
      <c r="B18" s="31" t="s">
        <v>49</v>
      </c>
      <c r="C18" s="9"/>
      <c r="D18" s="9"/>
      <c r="E18" s="24"/>
      <c r="F18" s="25"/>
    </row>
    <row r="19" spans="1:6" ht="15.5">
      <c r="A19" s="28" t="s">
        <v>14</v>
      </c>
      <c r="B19" s="115" t="s">
        <v>40</v>
      </c>
      <c r="C19" s="116"/>
      <c r="D19" s="116"/>
      <c r="E19" s="116"/>
      <c r="F19" s="117"/>
    </row>
    <row r="20" spans="1:6" ht="44" thickBot="1">
      <c r="A20" s="18">
        <v>1</v>
      </c>
      <c r="B20" s="7" t="s">
        <v>530</v>
      </c>
      <c r="C20" s="19">
        <v>70</v>
      </c>
      <c r="D20" s="17" t="s">
        <v>35</v>
      </c>
      <c r="E20" s="26"/>
      <c r="F20" s="27">
        <f>C20*E20</f>
        <v>0</v>
      </c>
    </row>
    <row r="21" spans="1:6" ht="15" thickBot="1">
      <c r="A21" s="140" t="s">
        <v>12</v>
      </c>
      <c r="B21" s="141"/>
      <c r="C21" s="141"/>
      <c r="D21" s="141"/>
      <c r="E21" s="142"/>
      <c r="F21" s="45">
        <f>SUM(F20)</f>
        <v>0</v>
      </c>
    </row>
    <row r="22" spans="1:6" ht="21.5" thickBot="1">
      <c r="A22" s="30" t="s">
        <v>24</v>
      </c>
      <c r="B22" s="31" t="s">
        <v>236</v>
      </c>
      <c r="C22" s="9"/>
      <c r="D22" s="9"/>
      <c r="E22" s="24"/>
      <c r="F22" s="25"/>
    </row>
    <row r="23" spans="1:6" ht="15.5">
      <c r="A23" s="28" t="s">
        <v>15</v>
      </c>
      <c r="B23" s="115" t="s">
        <v>232</v>
      </c>
      <c r="C23" s="116"/>
      <c r="D23" s="116"/>
      <c r="E23" s="116"/>
      <c r="F23" s="117"/>
    </row>
    <row r="24" spans="1:6" ht="33" customHeight="1" thickBot="1">
      <c r="A24" s="18">
        <v>1</v>
      </c>
      <c r="B24" s="7" t="s">
        <v>445</v>
      </c>
      <c r="C24" s="19">
        <v>70</v>
      </c>
      <c r="D24" s="17" t="s">
        <v>35</v>
      </c>
      <c r="E24" s="26"/>
      <c r="F24" s="27">
        <f>C24*E24</f>
        <v>0</v>
      </c>
    </row>
    <row r="25" spans="1:6" ht="15" thickBot="1">
      <c r="A25" s="140" t="s">
        <v>29</v>
      </c>
      <c r="B25" s="141"/>
      <c r="C25" s="141"/>
      <c r="D25" s="141"/>
      <c r="E25" s="142"/>
      <c r="F25" s="45">
        <f>SUM(F24)</f>
        <v>0</v>
      </c>
    </row>
    <row r="26" spans="1:6" ht="21.5" thickBot="1">
      <c r="A26" s="30" t="s">
        <v>25</v>
      </c>
      <c r="B26" s="31" t="s">
        <v>74</v>
      </c>
      <c r="C26" s="9"/>
      <c r="D26" s="9"/>
      <c r="E26" s="24"/>
      <c r="F26" s="25"/>
    </row>
    <row r="27" spans="1:6" ht="15.5">
      <c r="A27" s="28" t="s">
        <v>54</v>
      </c>
      <c r="B27" s="115" t="s">
        <v>421</v>
      </c>
      <c r="C27" s="116"/>
      <c r="D27" s="116"/>
      <c r="E27" s="116"/>
      <c r="F27" s="117"/>
    </row>
    <row r="28" spans="1:6" ht="15" thickBot="1">
      <c r="A28" s="18">
        <v>1</v>
      </c>
      <c r="B28" s="33" t="s">
        <v>422</v>
      </c>
      <c r="C28" s="34">
        <v>1</v>
      </c>
      <c r="D28" s="35" t="s">
        <v>95</v>
      </c>
      <c r="E28" s="36"/>
      <c r="F28" s="27">
        <f>C28*E28</f>
        <v>0</v>
      </c>
    </row>
    <row r="29" spans="1:6" ht="15" thickBot="1">
      <c r="A29" s="140" t="s">
        <v>193</v>
      </c>
      <c r="B29" s="141"/>
      <c r="C29" s="141"/>
      <c r="D29" s="141"/>
      <c r="E29" s="142"/>
      <c r="F29" s="45">
        <f>SUM(F28)</f>
        <v>0</v>
      </c>
    </row>
    <row r="30" spans="1:6" ht="21.5" thickBot="1">
      <c r="A30" s="30" t="s">
        <v>30</v>
      </c>
      <c r="B30" s="31" t="s">
        <v>127</v>
      </c>
      <c r="C30" s="9"/>
      <c r="D30" s="9"/>
      <c r="E30" s="24"/>
      <c r="F30" s="25"/>
    </row>
    <row r="31" spans="1:6" ht="15.5">
      <c r="A31" s="28" t="s">
        <v>57</v>
      </c>
      <c r="B31" s="115" t="s">
        <v>456</v>
      </c>
      <c r="C31" s="116"/>
      <c r="D31" s="116"/>
      <c r="E31" s="116"/>
      <c r="F31" s="117"/>
    </row>
    <row r="32" spans="1:6" ht="15" thickBot="1">
      <c r="A32" s="18">
        <v>1</v>
      </c>
      <c r="B32" s="33" t="s">
        <v>457</v>
      </c>
      <c r="C32" s="34">
        <v>24</v>
      </c>
      <c r="D32" s="35" t="s">
        <v>2</v>
      </c>
      <c r="E32" s="36"/>
      <c r="F32" s="27">
        <f>C32*E32</f>
        <v>0</v>
      </c>
    </row>
    <row r="33" spans="1:6" ht="15.5">
      <c r="A33" s="28" t="s">
        <v>59</v>
      </c>
      <c r="B33" s="125" t="s">
        <v>128</v>
      </c>
      <c r="C33" s="126"/>
      <c r="D33" s="126"/>
      <c r="E33" s="126"/>
      <c r="F33" s="127"/>
    </row>
    <row r="34" spans="1:6" ht="15" thickBot="1">
      <c r="A34" s="18">
        <v>3</v>
      </c>
      <c r="B34" s="7" t="s">
        <v>201</v>
      </c>
      <c r="C34" s="19">
        <v>24</v>
      </c>
      <c r="D34" s="17" t="s">
        <v>2</v>
      </c>
      <c r="E34" s="26"/>
      <c r="F34" s="27">
        <f>C34*E34</f>
        <v>0</v>
      </c>
    </row>
    <row r="35" spans="1:6" ht="15" thickBot="1">
      <c r="A35" s="140" t="s">
        <v>34</v>
      </c>
      <c r="B35" s="141"/>
      <c r="C35" s="141"/>
      <c r="D35" s="141"/>
      <c r="E35" s="142"/>
      <c r="F35" s="45">
        <f>SUM(F34,F32)</f>
        <v>0</v>
      </c>
    </row>
    <row r="36" spans="1:6" ht="42.5" thickBot="1">
      <c r="A36" s="30" t="s">
        <v>60</v>
      </c>
      <c r="B36" s="31" t="s">
        <v>90</v>
      </c>
      <c r="C36" s="9"/>
      <c r="D36" s="9"/>
      <c r="E36" s="24"/>
      <c r="F36" s="25"/>
    </row>
    <row r="37" spans="1:6" ht="15.5">
      <c r="A37" s="28" t="s">
        <v>61</v>
      </c>
      <c r="B37" s="115" t="s">
        <v>90</v>
      </c>
      <c r="C37" s="116"/>
      <c r="D37" s="116"/>
      <c r="E37" s="116"/>
      <c r="F37" s="117"/>
    </row>
    <row r="38" spans="1:6" ht="26.5" thickBot="1">
      <c r="A38" s="18">
        <v>1</v>
      </c>
      <c r="B38" s="46" t="s">
        <v>213</v>
      </c>
      <c r="C38" s="34">
        <v>1</v>
      </c>
      <c r="D38" s="35" t="s">
        <v>77</v>
      </c>
      <c r="E38" s="36"/>
      <c r="F38" s="27">
        <f>C38*E38</f>
        <v>0</v>
      </c>
    </row>
    <row r="39" spans="1:6" ht="15.5">
      <c r="A39" s="28" t="s">
        <v>62</v>
      </c>
      <c r="B39" s="115" t="s">
        <v>81</v>
      </c>
      <c r="C39" s="116"/>
      <c r="D39" s="116"/>
      <c r="E39" s="116"/>
      <c r="F39" s="117"/>
    </row>
    <row r="40" spans="1:6" ht="15" thickBot="1">
      <c r="A40" s="18">
        <v>2</v>
      </c>
      <c r="B40" s="46" t="s">
        <v>82</v>
      </c>
      <c r="C40" s="34">
        <v>90</v>
      </c>
      <c r="D40" s="35" t="s">
        <v>1</v>
      </c>
      <c r="E40" s="36"/>
      <c r="F40" s="27">
        <f>C40*E40</f>
        <v>0</v>
      </c>
    </row>
    <row r="41" spans="1:6" ht="15.5">
      <c r="A41" s="28" t="s">
        <v>63</v>
      </c>
      <c r="B41" s="125" t="s">
        <v>83</v>
      </c>
      <c r="C41" s="126"/>
      <c r="D41" s="126"/>
      <c r="E41" s="126"/>
      <c r="F41" s="127"/>
    </row>
    <row r="42" spans="1:6" ht="15" thickBot="1">
      <c r="A42" s="18">
        <v>3</v>
      </c>
      <c r="B42" s="47" t="s">
        <v>84</v>
      </c>
      <c r="C42" s="19">
        <v>1</v>
      </c>
      <c r="D42" s="17" t="s">
        <v>2</v>
      </c>
      <c r="E42" s="26"/>
      <c r="F42" s="27">
        <f>C42*E42</f>
        <v>0</v>
      </c>
    </row>
    <row r="43" spans="1:6" ht="15.5">
      <c r="A43" s="28" t="s">
        <v>64</v>
      </c>
      <c r="B43" s="125" t="s">
        <v>85</v>
      </c>
      <c r="C43" s="126"/>
      <c r="D43" s="126"/>
      <c r="E43" s="126"/>
      <c r="F43" s="127"/>
    </row>
    <row r="44" spans="1:6" ht="15" thickBot="1">
      <c r="A44" s="18">
        <v>4</v>
      </c>
      <c r="B44" s="48" t="s">
        <v>86</v>
      </c>
      <c r="C44" s="19">
        <v>100</v>
      </c>
      <c r="D44" s="17" t="s">
        <v>1</v>
      </c>
      <c r="E44" s="26"/>
      <c r="F44" s="27">
        <f>C44*E44</f>
        <v>0</v>
      </c>
    </row>
    <row r="45" spans="1:6" ht="15.5">
      <c r="A45" s="28" t="s">
        <v>65</v>
      </c>
      <c r="B45" s="115" t="s">
        <v>88</v>
      </c>
      <c r="C45" s="116"/>
      <c r="D45" s="116"/>
      <c r="E45" s="116"/>
      <c r="F45" s="117"/>
    </row>
    <row r="46" spans="1:6" ht="15" thickBot="1">
      <c r="A46" s="18">
        <v>5</v>
      </c>
      <c r="B46" s="48" t="s">
        <v>87</v>
      </c>
      <c r="C46" s="34">
        <v>1</v>
      </c>
      <c r="D46" s="35" t="s">
        <v>33</v>
      </c>
      <c r="E46" s="36"/>
      <c r="F46" s="27">
        <f>C46*E46</f>
        <v>0</v>
      </c>
    </row>
    <row r="47" spans="1:6" ht="15" thickBot="1">
      <c r="A47" s="140" t="s">
        <v>194</v>
      </c>
      <c r="B47" s="141"/>
      <c r="C47" s="141"/>
      <c r="D47" s="141"/>
      <c r="E47" s="142"/>
      <c r="F47" s="45">
        <f>SUM(F46,F44,F42,F40,F38)</f>
        <v>0</v>
      </c>
    </row>
    <row r="48" spans="1:6" ht="19" thickBot="1">
      <c r="A48" s="137" t="s">
        <v>402</v>
      </c>
      <c r="B48" s="138"/>
      <c r="C48" s="138"/>
      <c r="D48" s="138"/>
      <c r="E48" s="139"/>
      <c r="F48" s="38">
        <f>SUM(F47,F35,F29,F25,F21,F17,F7)</f>
        <v>0</v>
      </c>
    </row>
    <row r="49" spans="6:6">
      <c r="F49" s="60"/>
    </row>
  </sheetData>
  <mergeCells count="26">
    <mergeCell ref="B5:F5"/>
    <mergeCell ref="A7:E7"/>
    <mergeCell ref="B9:F9"/>
    <mergeCell ref="A1:F1"/>
    <mergeCell ref="A2:F2"/>
    <mergeCell ref="B4:F4"/>
    <mergeCell ref="B11:F11"/>
    <mergeCell ref="B15:F15"/>
    <mergeCell ref="B19:F19"/>
    <mergeCell ref="A17:E17"/>
    <mergeCell ref="B13:F13"/>
    <mergeCell ref="A21:E21"/>
    <mergeCell ref="B23:F23"/>
    <mergeCell ref="A25:E25"/>
    <mergeCell ref="B27:F27"/>
    <mergeCell ref="A35:E35"/>
    <mergeCell ref="B31:F31"/>
    <mergeCell ref="B33:F33"/>
    <mergeCell ref="A29:E29"/>
    <mergeCell ref="A48:E48"/>
    <mergeCell ref="A47:E47"/>
    <mergeCell ref="B37:F37"/>
    <mergeCell ref="B39:F39"/>
    <mergeCell ref="B41:F41"/>
    <mergeCell ref="B43:F43"/>
    <mergeCell ref="B45:F4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F50"/>
  <sheetViews>
    <sheetView topLeftCell="A31" workbookViewId="0">
      <selection activeCell="B49" sqref="B49"/>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622</v>
      </c>
      <c r="B2" s="120"/>
      <c r="C2" s="120"/>
      <c r="D2" s="120"/>
      <c r="E2" s="120"/>
      <c r="F2" s="121"/>
    </row>
    <row r="3" spans="1:6" ht="37.5" thickBot="1">
      <c r="A3" s="11" t="s">
        <v>20</v>
      </c>
      <c r="B3" s="12" t="s">
        <v>21</v>
      </c>
      <c r="C3" s="12" t="s">
        <v>3</v>
      </c>
      <c r="D3" s="13" t="s">
        <v>0</v>
      </c>
      <c r="E3" s="12" t="s">
        <v>26</v>
      </c>
      <c r="F3" s="14" t="s">
        <v>13</v>
      </c>
    </row>
    <row r="4" spans="1:6" ht="21.5" thickBot="1">
      <c r="A4" s="30" t="s">
        <v>19</v>
      </c>
      <c r="B4" s="122" t="s">
        <v>44</v>
      </c>
      <c r="C4" s="123"/>
      <c r="D4" s="123"/>
      <c r="E4" s="123"/>
      <c r="F4" s="124"/>
    </row>
    <row r="5" spans="1:6" ht="15.65" customHeight="1">
      <c r="A5" s="28" t="s">
        <v>177</v>
      </c>
      <c r="B5" s="115" t="s">
        <v>238</v>
      </c>
      <c r="C5" s="116"/>
      <c r="D5" s="116"/>
      <c r="E5" s="116"/>
      <c r="F5" s="117"/>
    </row>
    <row r="6" spans="1:6" ht="39.5" thickBot="1">
      <c r="A6" s="18">
        <v>1</v>
      </c>
      <c r="B6" s="44" t="s">
        <v>249</v>
      </c>
      <c r="C6" s="19">
        <v>185</v>
      </c>
      <c r="D6" s="17" t="s">
        <v>35</v>
      </c>
      <c r="E6" s="26"/>
      <c r="F6" s="27">
        <f>C6*E6</f>
        <v>0</v>
      </c>
    </row>
    <row r="7" spans="1:6" ht="15" thickBot="1">
      <c r="A7" s="140" t="s">
        <v>27</v>
      </c>
      <c r="B7" s="141"/>
      <c r="C7" s="141"/>
      <c r="D7" s="141"/>
      <c r="E7" s="142"/>
      <c r="F7" s="45">
        <f>SUM(F6)</f>
        <v>0</v>
      </c>
    </row>
    <row r="8" spans="1:6" ht="21.5" thickBot="1">
      <c r="A8" s="30" t="s">
        <v>22</v>
      </c>
      <c r="B8" s="31" t="s">
        <v>48</v>
      </c>
      <c r="C8" s="9"/>
      <c r="D8" s="9"/>
      <c r="E8" s="24"/>
      <c r="F8" s="25"/>
    </row>
    <row r="9" spans="1:6" ht="15.5">
      <c r="A9" s="28" t="s">
        <v>11</v>
      </c>
      <c r="B9" s="115" t="s">
        <v>129</v>
      </c>
      <c r="C9" s="116"/>
      <c r="D9" s="116"/>
      <c r="E9" s="116"/>
      <c r="F9" s="117"/>
    </row>
    <row r="10" spans="1:6" ht="44" thickBot="1">
      <c r="A10" s="18">
        <v>1</v>
      </c>
      <c r="B10" s="7" t="s">
        <v>411</v>
      </c>
      <c r="C10" s="19">
        <v>25</v>
      </c>
      <c r="D10" s="17" t="s">
        <v>35</v>
      </c>
      <c r="E10" s="26"/>
      <c r="F10" s="27">
        <f>C10*E10</f>
        <v>0</v>
      </c>
    </row>
    <row r="11" spans="1:6" ht="15.5">
      <c r="A11" s="28" t="s">
        <v>10</v>
      </c>
      <c r="B11" s="115" t="s">
        <v>124</v>
      </c>
      <c r="C11" s="116"/>
      <c r="D11" s="116"/>
      <c r="E11" s="116"/>
      <c r="F11" s="117"/>
    </row>
    <row r="12" spans="1:6" ht="27.65" customHeight="1" thickBot="1">
      <c r="A12" s="18">
        <v>2</v>
      </c>
      <c r="B12" s="7" t="s">
        <v>407</v>
      </c>
      <c r="C12" s="19">
        <v>1</v>
      </c>
      <c r="D12" s="17" t="s">
        <v>35</v>
      </c>
      <c r="E12" s="26"/>
      <c r="F12" s="27">
        <f>C12*E12</f>
        <v>0</v>
      </c>
    </row>
    <row r="13" spans="1:6" ht="15.5">
      <c r="A13" s="28" t="s">
        <v>9</v>
      </c>
      <c r="B13" s="115" t="s">
        <v>123</v>
      </c>
      <c r="C13" s="116"/>
      <c r="D13" s="116"/>
      <c r="E13" s="116"/>
      <c r="F13" s="117"/>
    </row>
    <row r="14" spans="1:6" ht="29.5" thickBot="1">
      <c r="A14" s="18">
        <v>3</v>
      </c>
      <c r="B14" s="7" t="s">
        <v>437</v>
      </c>
      <c r="C14" s="19">
        <v>6</v>
      </c>
      <c r="D14" s="17" t="s">
        <v>2</v>
      </c>
      <c r="E14" s="26"/>
      <c r="F14" s="27">
        <f>C14*E14</f>
        <v>0</v>
      </c>
    </row>
    <row r="15" spans="1:6" ht="15.5">
      <c r="A15" s="28" t="s">
        <v>8</v>
      </c>
      <c r="B15" s="115" t="s">
        <v>75</v>
      </c>
      <c r="C15" s="116"/>
      <c r="D15" s="116"/>
      <c r="E15" s="116"/>
      <c r="F15" s="117"/>
    </row>
    <row r="16" spans="1:6" ht="15" thickBot="1">
      <c r="A16" s="18">
        <v>4</v>
      </c>
      <c r="B16" s="7" t="s">
        <v>396</v>
      </c>
      <c r="C16" s="19">
        <v>30</v>
      </c>
      <c r="D16" s="17" t="s">
        <v>2</v>
      </c>
      <c r="E16" s="26"/>
      <c r="F16" s="27">
        <f>C16*E16</f>
        <v>0</v>
      </c>
    </row>
    <row r="17" spans="1:6" ht="15" thickBot="1">
      <c r="A17" s="140" t="s">
        <v>28</v>
      </c>
      <c r="B17" s="141"/>
      <c r="C17" s="141"/>
      <c r="D17" s="141"/>
      <c r="E17" s="142"/>
      <c r="F17" s="45">
        <f>SUM(F16,F14,F12,F10)</f>
        <v>0</v>
      </c>
    </row>
    <row r="18" spans="1:6" ht="21.5" thickBot="1">
      <c r="A18" s="30" t="s">
        <v>23</v>
      </c>
      <c r="B18" s="31" t="s">
        <v>50</v>
      </c>
      <c r="C18" s="9"/>
      <c r="D18" s="9"/>
      <c r="E18" s="24"/>
      <c r="F18" s="25"/>
    </row>
    <row r="19" spans="1:6" ht="15.5">
      <c r="A19" s="28" t="s">
        <v>16</v>
      </c>
      <c r="B19" s="115" t="s">
        <v>526</v>
      </c>
      <c r="C19" s="116"/>
      <c r="D19" s="116"/>
      <c r="E19" s="116"/>
      <c r="F19" s="117"/>
    </row>
    <row r="20" spans="1:6" ht="29.5" thickBot="1">
      <c r="A20" s="18">
        <v>2</v>
      </c>
      <c r="B20" s="7" t="s">
        <v>525</v>
      </c>
      <c r="C20" s="19">
        <v>6</v>
      </c>
      <c r="D20" s="17" t="s">
        <v>471</v>
      </c>
      <c r="E20" s="26"/>
      <c r="F20" s="27">
        <f>C20*E20</f>
        <v>0</v>
      </c>
    </row>
    <row r="21" spans="1:6" ht="15.5">
      <c r="A21" s="28" t="s">
        <v>17</v>
      </c>
      <c r="B21" s="115" t="s">
        <v>528</v>
      </c>
      <c r="C21" s="116"/>
      <c r="D21" s="116"/>
      <c r="E21" s="116"/>
      <c r="F21" s="117"/>
    </row>
    <row r="22" spans="1:6" ht="29.5" thickBot="1">
      <c r="A22" s="18">
        <v>3</v>
      </c>
      <c r="B22" s="7" t="s">
        <v>527</v>
      </c>
      <c r="C22" s="19">
        <v>5.5</v>
      </c>
      <c r="D22" s="17" t="s">
        <v>1</v>
      </c>
      <c r="E22" s="26"/>
      <c r="F22" s="27">
        <f>C22*E22</f>
        <v>0</v>
      </c>
    </row>
    <row r="23" spans="1:6" ht="15.5">
      <c r="A23" s="28" t="s">
        <v>18</v>
      </c>
      <c r="B23" s="156" t="s">
        <v>131</v>
      </c>
      <c r="C23" s="157"/>
      <c r="D23" s="157"/>
      <c r="E23" s="157"/>
      <c r="F23" s="158"/>
    </row>
    <row r="24" spans="1:6" ht="15" thickBot="1">
      <c r="A24" s="18">
        <v>4</v>
      </c>
      <c r="B24" s="33" t="s">
        <v>239</v>
      </c>
      <c r="C24" s="19">
        <v>500</v>
      </c>
      <c r="D24" s="17" t="s">
        <v>35</v>
      </c>
      <c r="E24" s="26"/>
      <c r="F24" s="27">
        <f>C24*E24</f>
        <v>0</v>
      </c>
    </row>
    <row r="25" spans="1:6" ht="15.5">
      <c r="A25" s="28" t="s">
        <v>175</v>
      </c>
      <c r="B25" s="40" t="s">
        <v>202</v>
      </c>
      <c r="C25" s="41"/>
      <c r="D25" s="41"/>
      <c r="E25" s="41"/>
      <c r="F25" s="42"/>
    </row>
    <row r="26" spans="1:6" ht="15" thickBot="1">
      <c r="A26" s="18">
        <v>6</v>
      </c>
      <c r="B26" s="7" t="s">
        <v>423</v>
      </c>
      <c r="C26" s="19">
        <v>500</v>
      </c>
      <c r="D26" s="17" t="s">
        <v>35</v>
      </c>
      <c r="E26" s="26"/>
      <c r="F26" s="27">
        <f>C26*E26</f>
        <v>0</v>
      </c>
    </row>
    <row r="27" spans="1:6" ht="15" thickBot="1">
      <c r="A27" s="140" t="s">
        <v>12</v>
      </c>
      <c r="B27" s="141"/>
      <c r="C27" s="141"/>
      <c r="D27" s="141"/>
      <c r="E27" s="142"/>
      <c r="F27" s="45">
        <f>SUM(F26,F24,F22,F20)</f>
        <v>0</v>
      </c>
    </row>
    <row r="28" spans="1:6" ht="21.5" thickBot="1">
      <c r="A28" s="30" t="s">
        <v>24</v>
      </c>
      <c r="B28" s="31" t="s">
        <v>49</v>
      </c>
      <c r="C28" s="9"/>
      <c r="D28" s="9"/>
      <c r="E28" s="24"/>
      <c r="F28" s="25"/>
    </row>
    <row r="29" spans="1:6" ht="15.5">
      <c r="A29" s="28" t="s">
        <v>15</v>
      </c>
      <c r="B29" s="115" t="s">
        <v>130</v>
      </c>
      <c r="C29" s="116"/>
      <c r="D29" s="116"/>
      <c r="E29" s="116"/>
      <c r="F29" s="117"/>
    </row>
    <row r="30" spans="1:6" ht="29.5" thickBot="1">
      <c r="A30" s="18">
        <v>1</v>
      </c>
      <c r="B30" s="7" t="s">
        <v>424</v>
      </c>
      <c r="C30" s="19">
        <v>66</v>
      </c>
      <c r="D30" s="17" t="s">
        <v>35</v>
      </c>
      <c r="E30" s="26"/>
      <c r="F30" s="27">
        <f>C30*E30</f>
        <v>0</v>
      </c>
    </row>
    <row r="31" spans="1:6" ht="15" thickBot="1">
      <c r="A31" s="140" t="s">
        <v>29</v>
      </c>
      <c r="B31" s="141"/>
      <c r="C31" s="141"/>
      <c r="D31" s="141"/>
      <c r="E31" s="142"/>
      <c r="F31" s="45">
        <f>SUM(F30)</f>
        <v>0</v>
      </c>
    </row>
    <row r="32" spans="1:6" ht="21.5" thickBot="1">
      <c r="A32" s="30" t="s">
        <v>25</v>
      </c>
      <c r="B32" s="31" t="s">
        <v>67</v>
      </c>
      <c r="C32" s="9"/>
      <c r="D32" s="9"/>
      <c r="E32" s="24"/>
      <c r="F32" s="25"/>
    </row>
    <row r="33" spans="1:6" ht="15.5">
      <c r="A33" s="28" t="s">
        <v>54</v>
      </c>
      <c r="B33" s="115" t="s">
        <v>240</v>
      </c>
      <c r="C33" s="116"/>
      <c r="D33" s="116"/>
      <c r="E33" s="116"/>
      <c r="F33" s="117"/>
    </row>
    <row r="34" spans="1:6" ht="26.5" thickBot="1">
      <c r="A34" s="18">
        <v>1</v>
      </c>
      <c r="B34" s="49" t="s">
        <v>227</v>
      </c>
      <c r="C34" s="19">
        <v>810</v>
      </c>
      <c r="D34" s="17" t="s">
        <v>35</v>
      </c>
      <c r="E34" s="26"/>
      <c r="F34" s="27">
        <f>C34*E34</f>
        <v>0</v>
      </c>
    </row>
    <row r="35" spans="1:6" ht="15.5">
      <c r="A35" s="28" t="s">
        <v>55</v>
      </c>
      <c r="B35" s="115" t="s">
        <v>425</v>
      </c>
      <c r="C35" s="116"/>
      <c r="D35" s="116"/>
      <c r="E35" s="116"/>
      <c r="F35" s="117"/>
    </row>
    <row r="36" spans="1:6" ht="15" thickBot="1">
      <c r="A36" s="18">
        <v>2</v>
      </c>
      <c r="B36" s="50" t="s">
        <v>229</v>
      </c>
      <c r="C36" s="19">
        <v>780</v>
      </c>
      <c r="D36" s="17" t="s">
        <v>35</v>
      </c>
      <c r="E36" s="26"/>
      <c r="F36" s="27">
        <f>C36*E36</f>
        <v>0</v>
      </c>
    </row>
    <row r="37" spans="1:6" ht="15.5">
      <c r="A37" s="28" t="s">
        <v>56</v>
      </c>
      <c r="B37" s="115" t="s">
        <v>232</v>
      </c>
      <c r="C37" s="116"/>
      <c r="D37" s="116"/>
      <c r="E37" s="116"/>
      <c r="F37" s="117"/>
    </row>
    <row r="38" spans="1:6" ht="29.5" thickBot="1">
      <c r="A38" s="18">
        <v>3</v>
      </c>
      <c r="B38" s="7" t="s">
        <v>233</v>
      </c>
      <c r="C38" s="19">
        <v>160</v>
      </c>
      <c r="D38" s="17" t="s">
        <v>35</v>
      </c>
      <c r="E38" s="26"/>
      <c r="F38" s="27">
        <f>C38*E38</f>
        <v>0</v>
      </c>
    </row>
    <row r="39" spans="1:6" ht="15" thickBot="1">
      <c r="A39" s="140" t="s">
        <v>193</v>
      </c>
      <c r="B39" s="141"/>
      <c r="C39" s="141"/>
      <c r="D39" s="141"/>
      <c r="E39" s="142"/>
      <c r="F39" s="45">
        <f>SUM(F38,F36,F34)</f>
        <v>0</v>
      </c>
    </row>
    <row r="40" spans="1:6" ht="21.5" thickBot="1">
      <c r="A40" s="30" t="s">
        <v>30</v>
      </c>
      <c r="B40" s="31" t="s">
        <v>74</v>
      </c>
      <c r="C40" s="9"/>
      <c r="D40" s="9"/>
      <c r="E40" s="24"/>
      <c r="F40" s="25"/>
    </row>
    <row r="41" spans="1:6" ht="15.5">
      <c r="A41" s="28" t="s">
        <v>57</v>
      </c>
      <c r="B41" s="115" t="s">
        <v>167</v>
      </c>
      <c r="C41" s="116"/>
      <c r="D41" s="116"/>
      <c r="E41" s="116"/>
      <c r="F41" s="117"/>
    </row>
    <row r="42" spans="1:6" ht="29.5" thickBot="1">
      <c r="A42" s="32"/>
      <c r="B42" s="7" t="s">
        <v>216</v>
      </c>
      <c r="C42" s="34">
        <v>1.3</v>
      </c>
      <c r="D42" s="35" t="s">
        <v>35</v>
      </c>
      <c r="E42" s="36"/>
      <c r="F42" s="27">
        <f>C42*E42</f>
        <v>0</v>
      </c>
    </row>
    <row r="43" spans="1:6" ht="15" thickBot="1">
      <c r="A43" s="140" t="s">
        <v>34</v>
      </c>
      <c r="B43" s="141"/>
      <c r="C43" s="141"/>
      <c r="D43" s="141"/>
      <c r="E43" s="142"/>
      <c r="F43" s="45">
        <f>SUM(F42)</f>
        <v>0</v>
      </c>
    </row>
    <row r="44" spans="1:6" ht="19" thickBot="1">
      <c r="A44" s="137" t="s">
        <v>402</v>
      </c>
      <c r="B44" s="138"/>
      <c r="C44" s="138"/>
      <c r="D44" s="138"/>
      <c r="E44" s="139"/>
      <c r="F44" s="38">
        <f>SUM(F43,F39,F31,F27,F17,F7)</f>
        <v>0</v>
      </c>
    </row>
    <row r="45" spans="1:6">
      <c r="F45" s="60"/>
    </row>
    <row r="50" spans="6:6">
      <c r="F50" s="60"/>
    </row>
  </sheetData>
  <mergeCells count="23">
    <mergeCell ref="B41:F41"/>
    <mergeCell ref="A43:E43"/>
    <mergeCell ref="A44:E44"/>
    <mergeCell ref="A31:E31"/>
    <mergeCell ref="B33:F33"/>
    <mergeCell ref="B35:F35"/>
    <mergeCell ref="B37:F37"/>
    <mergeCell ref="A39:E39"/>
    <mergeCell ref="B29:F29"/>
    <mergeCell ref="B15:F15"/>
    <mergeCell ref="A17:E17"/>
    <mergeCell ref="B19:F19"/>
    <mergeCell ref="B21:F21"/>
    <mergeCell ref="B23:F23"/>
    <mergeCell ref="A27:E27"/>
    <mergeCell ref="B4:F4"/>
    <mergeCell ref="A1:F1"/>
    <mergeCell ref="A2:F2"/>
    <mergeCell ref="B13:F13"/>
    <mergeCell ref="B5:F5"/>
    <mergeCell ref="A7:E7"/>
    <mergeCell ref="B9:F9"/>
    <mergeCell ref="B11:F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F46"/>
  <sheetViews>
    <sheetView topLeftCell="A34" workbookViewId="0">
      <selection activeCell="B50" sqref="B50"/>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354</v>
      </c>
      <c r="B2" s="120"/>
      <c r="C2" s="120"/>
      <c r="D2" s="120"/>
      <c r="E2" s="120"/>
      <c r="F2" s="121"/>
    </row>
    <row r="3" spans="1:6" ht="37.5" thickBot="1">
      <c r="A3" s="11" t="s">
        <v>20</v>
      </c>
      <c r="B3" s="12" t="s">
        <v>21</v>
      </c>
      <c r="C3" s="12" t="s">
        <v>3</v>
      </c>
      <c r="D3" s="13" t="s">
        <v>0</v>
      </c>
      <c r="E3" s="12" t="s">
        <v>26</v>
      </c>
      <c r="F3" s="14" t="s">
        <v>13</v>
      </c>
    </row>
    <row r="4" spans="1:6" ht="21.5" thickBot="1">
      <c r="A4" s="30" t="s">
        <v>19</v>
      </c>
      <c r="B4" s="122" t="s">
        <v>44</v>
      </c>
      <c r="C4" s="123"/>
      <c r="D4" s="123"/>
      <c r="E4" s="123"/>
      <c r="F4" s="124"/>
    </row>
    <row r="5" spans="1:6" ht="15.5">
      <c r="A5" s="28" t="s">
        <v>177</v>
      </c>
      <c r="B5" s="115" t="s">
        <v>101</v>
      </c>
      <c r="C5" s="116"/>
      <c r="D5" s="116"/>
      <c r="E5" s="116"/>
      <c r="F5" s="117"/>
    </row>
    <row r="6" spans="1:6" ht="44" thickBot="1">
      <c r="A6" s="18">
        <v>1</v>
      </c>
      <c r="B6" s="7" t="s">
        <v>585</v>
      </c>
      <c r="C6" s="19">
        <v>11.5</v>
      </c>
      <c r="D6" s="17" t="s">
        <v>31</v>
      </c>
      <c r="E6" s="26"/>
      <c r="F6" s="27">
        <f>C6*E6</f>
        <v>0</v>
      </c>
    </row>
    <row r="7" spans="1:6" ht="15.5">
      <c r="A7" s="28" t="s">
        <v>178</v>
      </c>
      <c r="B7" s="115" t="s">
        <v>102</v>
      </c>
      <c r="C7" s="116"/>
      <c r="D7" s="116"/>
      <c r="E7" s="116"/>
      <c r="F7" s="117"/>
    </row>
    <row r="8" spans="1:6" ht="27" customHeight="1" thickBot="1">
      <c r="A8" s="18">
        <v>2</v>
      </c>
      <c r="B8" s="7" t="s">
        <v>248</v>
      </c>
      <c r="C8" s="19">
        <v>7</v>
      </c>
      <c r="D8" s="17" t="s">
        <v>31</v>
      </c>
      <c r="E8" s="26"/>
      <c r="F8" s="27">
        <f>C8*E8</f>
        <v>0</v>
      </c>
    </row>
    <row r="9" spans="1:6" ht="15.5">
      <c r="A9" s="28" t="s">
        <v>179</v>
      </c>
      <c r="B9" s="115" t="s">
        <v>263</v>
      </c>
      <c r="C9" s="116"/>
      <c r="D9" s="116"/>
      <c r="E9" s="116"/>
      <c r="F9" s="117"/>
    </row>
    <row r="10" spans="1:6" ht="29.5" thickBot="1">
      <c r="A10" s="18">
        <v>3</v>
      </c>
      <c r="B10" s="7" t="s">
        <v>264</v>
      </c>
      <c r="C10" s="19">
        <v>5</v>
      </c>
      <c r="D10" s="17" t="s">
        <v>31</v>
      </c>
      <c r="E10" s="26"/>
      <c r="F10" s="27">
        <f>C10*E10</f>
        <v>0</v>
      </c>
    </row>
    <row r="11" spans="1:6" ht="15.65" customHeight="1">
      <c r="A11" t="s">
        <v>180</v>
      </c>
      <c r="B11" s="115" t="s">
        <v>238</v>
      </c>
      <c r="C11" s="116"/>
      <c r="D11" s="116"/>
      <c r="E11" s="116"/>
      <c r="F11" s="117"/>
    </row>
    <row r="12" spans="1:6" ht="41.75" customHeight="1" thickBot="1">
      <c r="A12" s="18">
        <v>4</v>
      </c>
      <c r="B12" s="44" t="s">
        <v>249</v>
      </c>
      <c r="C12" s="19">
        <v>144</v>
      </c>
      <c r="D12" s="17" t="s">
        <v>35</v>
      </c>
      <c r="E12" s="26"/>
      <c r="F12" s="27">
        <f>C12*E12</f>
        <v>0</v>
      </c>
    </row>
    <row r="13" spans="1:6" ht="15" thickBot="1">
      <c r="A13" s="140" t="s">
        <v>27</v>
      </c>
      <c r="B13" s="141"/>
      <c r="C13" s="141"/>
      <c r="D13" s="141"/>
      <c r="E13" s="142"/>
      <c r="F13" s="45">
        <f>SUM(F12,F10,F8,F6)</f>
        <v>0</v>
      </c>
    </row>
    <row r="14" spans="1:6" ht="21.5" thickBot="1">
      <c r="A14" s="30" t="s">
        <v>22</v>
      </c>
      <c r="B14" s="31" t="s">
        <v>48</v>
      </c>
      <c r="C14" s="9"/>
      <c r="D14" s="9"/>
      <c r="E14" s="24"/>
      <c r="F14" s="25"/>
    </row>
    <row r="15" spans="1:6" ht="15.5">
      <c r="A15" s="28" t="s">
        <v>11</v>
      </c>
      <c r="B15" s="115" t="s">
        <v>38</v>
      </c>
      <c r="C15" s="116"/>
      <c r="D15" s="116"/>
      <c r="E15" s="116"/>
      <c r="F15" s="117"/>
    </row>
    <row r="16" spans="1:6" ht="44" thickBot="1">
      <c r="A16" s="18">
        <v>1</v>
      </c>
      <c r="B16" s="7" t="s">
        <v>436</v>
      </c>
      <c r="C16" s="19">
        <v>55.5</v>
      </c>
      <c r="D16" s="17" t="s">
        <v>35</v>
      </c>
      <c r="E16" s="26"/>
      <c r="F16" s="27">
        <f>C16*E16</f>
        <v>0</v>
      </c>
    </row>
    <row r="17" spans="1:6" ht="15.65" customHeight="1">
      <c r="A17" s="28" t="s">
        <v>10</v>
      </c>
      <c r="B17" s="115" t="s">
        <v>124</v>
      </c>
      <c r="C17" s="116"/>
      <c r="D17" s="116"/>
      <c r="E17" s="116"/>
      <c r="F17" s="117"/>
    </row>
    <row r="18" spans="1:6" ht="19.25" customHeight="1" thickBot="1">
      <c r="A18" s="18">
        <v>2</v>
      </c>
      <c r="B18" s="7" t="s">
        <v>211</v>
      </c>
      <c r="C18" s="19">
        <v>1</v>
      </c>
      <c r="D18" s="17" t="s">
        <v>35</v>
      </c>
      <c r="E18" s="26"/>
      <c r="F18" s="27">
        <f>C18*E18</f>
        <v>0</v>
      </c>
    </row>
    <row r="19" spans="1:6" ht="15.5">
      <c r="A19" s="28" t="s">
        <v>9</v>
      </c>
      <c r="B19" s="115" t="s">
        <v>99</v>
      </c>
      <c r="C19" s="116"/>
      <c r="D19" s="116"/>
      <c r="E19" s="116"/>
      <c r="F19" s="117"/>
    </row>
    <row r="20" spans="1:6" ht="29.5" thickBot="1">
      <c r="A20" s="18">
        <v>3</v>
      </c>
      <c r="B20" s="7" t="s">
        <v>437</v>
      </c>
      <c r="C20" s="19">
        <v>13</v>
      </c>
      <c r="D20" s="17" t="s">
        <v>2</v>
      </c>
      <c r="E20" s="26"/>
      <c r="F20" s="27">
        <f>C20*E20</f>
        <v>0</v>
      </c>
    </row>
    <row r="21" spans="1:6" ht="15" thickBot="1">
      <c r="A21" s="140" t="s">
        <v>28</v>
      </c>
      <c r="B21" s="141"/>
      <c r="C21" s="141"/>
      <c r="D21" s="141"/>
      <c r="E21" s="142"/>
      <c r="F21" s="45">
        <f>SUM(F20,F18,F16)</f>
        <v>0</v>
      </c>
    </row>
    <row r="22" spans="1:6" ht="21.5" thickBot="1">
      <c r="A22" s="30" t="s">
        <v>23</v>
      </c>
      <c r="B22" s="31" t="s">
        <v>50</v>
      </c>
      <c r="C22" s="9"/>
      <c r="D22" s="9"/>
      <c r="E22" s="24"/>
      <c r="F22" s="25"/>
    </row>
    <row r="23" spans="1:6" ht="15.5">
      <c r="A23" s="28" t="s">
        <v>14</v>
      </c>
      <c r="B23" s="115" t="s">
        <v>97</v>
      </c>
      <c r="C23" s="116"/>
      <c r="D23" s="116"/>
      <c r="E23" s="116"/>
      <c r="F23" s="117"/>
    </row>
    <row r="24" spans="1:6" ht="29.5" thickBot="1">
      <c r="A24" s="18">
        <v>1</v>
      </c>
      <c r="B24" s="7" t="s">
        <v>438</v>
      </c>
      <c r="C24" s="19">
        <v>10</v>
      </c>
      <c r="D24" s="17" t="s">
        <v>471</v>
      </c>
      <c r="E24" s="26"/>
      <c r="F24" s="27">
        <f>C24*E24</f>
        <v>0</v>
      </c>
    </row>
    <row r="25" spans="1:6" ht="15.5">
      <c r="A25" s="28" t="s">
        <v>16</v>
      </c>
      <c r="B25" s="115" t="s">
        <v>43</v>
      </c>
      <c r="C25" s="116"/>
      <c r="D25" s="116"/>
      <c r="E25" s="116"/>
      <c r="F25" s="117"/>
    </row>
    <row r="26" spans="1:6" ht="29.5" thickBot="1">
      <c r="A26" s="18">
        <v>2</v>
      </c>
      <c r="B26" s="7" t="s">
        <v>439</v>
      </c>
      <c r="C26" s="19">
        <v>7.5</v>
      </c>
      <c r="D26" s="17" t="s">
        <v>471</v>
      </c>
      <c r="E26" s="26"/>
      <c r="F26" s="27">
        <f>C26*E26</f>
        <v>0</v>
      </c>
    </row>
    <row r="27" spans="1:6" ht="15" thickBot="1">
      <c r="A27" s="140" t="s">
        <v>12</v>
      </c>
      <c r="B27" s="141"/>
      <c r="C27" s="141"/>
      <c r="D27" s="141"/>
      <c r="E27" s="142"/>
      <c r="F27" s="45">
        <f>SUM(F26,F24)</f>
        <v>0</v>
      </c>
    </row>
    <row r="28" spans="1:6" ht="21.5" thickBot="1">
      <c r="A28" s="30" t="s">
        <v>24</v>
      </c>
      <c r="B28" s="31" t="s">
        <v>49</v>
      </c>
      <c r="C28" s="9"/>
      <c r="D28" s="9"/>
      <c r="E28" s="24"/>
      <c r="F28" s="25"/>
    </row>
    <row r="29" spans="1:6" ht="15.5">
      <c r="A29" s="28" t="s">
        <v>15</v>
      </c>
      <c r="B29" s="115" t="s">
        <v>40</v>
      </c>
      <c r="C29" s="116"/>
      <c r="D29" s="116"/>
      <c r="E29" s="116"/>
      <c r="F29" s="117"/>
    </row>
    <row r="30" spans="1:6" ht="44" thickBot="1">
      <c r="A30" s="18">
        <v>1</v>
      </c>
      <c r="B30" s="7" t="s">
        <v>432</v>
      </c>
      <c r="C30" s="19">
        <v>23</v>
      </c>
      <c r="D30" s="17" t="s">
        <v>35</v>
      </c>
      <c r="E30" s="26"/>
      <c r="F30" s="27">
        <f>C30*E30</f>
        <v>0</v>
      </c>
    </row>
    <row r="31" spans="1:6" ht="15.5">
      <c r="A31" s="28" t="s">
        <v>51</v>
      </c>
      <c r="B31" s="115" t="s">
        <v>103</v>
      </c>
      <c r="C31" s="116"/>
      <c r="D31" s="116"/>
      <c r="E31" s="116"/>
      <c r="F31" s="117"/>
    </row>
    <row r="32" spans="1:6" ht="29.5" thickBot="1">
      <c r="A32" s="18">
        <v>2</v>
      </c>
      <c r="B32" s="7" t="s">
        <v>419</v>
      </c>
      <c r="C32" s="19">
        <v>67</v>
      </c>
      <c r="D32" s="17" t="s">
        <v>35</v>
      </c>
      <c r="E32" s="26"/>
      <c r="F32" s="27">
        <f>C32*E32</f>
        <v>0</v>
      </c>
    </row>
    <row r="33" spans="1:6" ht="15.5">
      <c r="A33" s="28" t="s">
        <v>52</v>
      </c>
      <c r="B33" s="115" t="s">
        <v>98</v>
      </c>
      <c r="C33" s="116"/>
      <c r="D33" s="116"/>
      <c r="E33" s="116"/>
      <c r="F33" s="117"/>
    </row>
    <row r="34" spans="1:6" ht="29.5" thickBot="1">
      <c r="A34" s="18">
        <v>3</v>
      </c>
      <c r="B34" s="7" t="s">
        <v>420</v>
      </c>
      <c r="C34" s="19">
        <v>39</v>
      </c>
      <c r="D34" s="17" t="s">
        <v>35</v>
      </c>
      <c r="E34" s="26"/>
      <c r="F34" s="27">
        <f>C34*E34</f>
        <v>0</v>
      </c>
    </row>
    <row r="35" spans="1:6" ht="15" thickBot="1">
      <c r="A35" s="140" t="s">
        <v>29</v>
      </c>
      <c r="B35" s="141"/>
      <c r="C35" s="141"/>
      <c r="D35" s="141"/>
      <c r="E35" s="142"/>
      <c r="F35" s="45">
        <f>SUM(F34,F32,F30)</f>
        <v>0</v>
      </c>
    </row>
    <row r="36" spans="1:6" ht="21.5" thickBot="1">
      <c r="A36" s="30" t="s">
        <v>25</v>
      </c>
      <c r="B36" s="31" t="s">
        <v>67</v>
      </c>
      <c r="C36" s="9"/>
      <c r="D36" s="9"/>
      <c r="E36" s="24"/>
      <c r="F36" s="25"/>
    </row>
    <row r="37" spans="1:6" ht="15.5">
      <c r="A37" s="28" t="s">
        <v>54</v>
      </c>
      <c r="B37" s="115" t="s">
        <v>586</v>
      </c>
      <c r="C37" s="116"/>
      <c r="D37" s="116"/>
      <c r="E37" s="116"/>
      <c r="F37" s="117"/>
    </row>
    <row r="38" spans="1:6" ht="26.5" thickBot="1">
      <c r="A38" s="18">
        <v>1</v>
      </c>
      <c r="B38" s="49" t="s">
        <v>227</v>
      </c>
      <c r="C38" s="19">
        <v>398</v>
      </c>
      <c r="D38" s="17" t="s">
        <v>35</v>
      </c>
      <c r="E38" s="26"/>
      <c r="F38" s="27">
        <f>C38*E38</f>
        <v>0</v>
      </c>
    </row>
    <row r="39" spans="1:6" ht="15.5">
      <c r="A39" s="28" t="s">
        <v>55</v>
      </c>
      <c r="B39" s="115" t="s">
        <v>228</v>
      </c>
      <c r="C39" s="116"/>
      <c r="D39" s="116"/>
      <c r="E39" s="116"/>
      <c r="F39" s="117"/>
    </row>
    <row r="40" spans="1:6" ht="15" thickBot="1">
      <c r="A40" s="18">
        <v>2</v>
      </c>
      <c r="B40" s="50" t="s">
        <v>229</v>
      </c>
      <c r="C40" s="19">
        <v>1050</v>
      </c>
      <c r="D40" s="17" t="s">
        <v>35</v>
      </c>
      <c r="E40" s="26"/>
      <c r="F40" s="27">
        <f>C40*E40</f>
        <v>0</v>
      </c>
    </row>
    <row r="41" spans="1:6" ht="15" thickBot="1">
      <c r="A41" s="140" t="s">
        <v>193</v>
      </c>
      <c r="B41" s="141"/>
      <c r="C41" s="141"/>
      <c r="D41" s="141"/>
      <c r="E41" s="142"/>
      <c r="F41" s="45">
        <f>SUM(F40,F38)</f>
        <v>0</v>
      </c>
    </row>
    <row r="42" spans="1:6" ht="21.5" thickBot="1">
      <c r="A42" s="30" t="s">
        <v>30</v>
      </c>
      <c r="B42" s="31" t="s">
        <v>74</v>
      </c>
      <c r="C42" s="9"/>
      <c r="D42" s="9"/>
      <c r="E42" s="24"/>
      <c r="F42" s="25"/>
    </row>
    <row r="43" spans="1:6" ht="15.5">
      <c r="A43" s="28" t="s">
        <v>57</v>
      </c>
      <c r="B43" s="115" t="s">
        <v>206</v>
      </c>
      <c r="C43" s="116"/>
      <c r="D43" s="116"/>
      <c r="E43" s="116"/>
      <c r="F43" s="117"/>
    </row>
    <row r="44" spans="1:6" ht="44" thickBot="1">
      <c r="A44" s="18">
        <v>1</v>
      </c>
      <c r="B44" s="101" t="s">
        <v>234</v>
      </c>
      <c r="C44" s="34">
        <v>1</v>
      </c>
      <c r="D44" s="35" t="s">
        <v>100</v>
      </c>
      <c r="E44" s="36"/>
      <c r="F44" s="27">
        <f>C44*E44</f>
        <v>0</v>
      </c>
    </row>
    <row r="45" spans="1:6" ht="15" thickBot="1">
      <c r="A45" s="140" t="s">
        <v>34</v>
      </c>
      <c r="B45" s="141"/>
      <c r="C45" s="141"/>
      <c r="D45" s="141"/>
      <c r="E45" s="142"/>
      <c r="F45" s="45">
        <f>SUM(F44)</f>
        <v>0</v>
      </c>
    </row>
    <row r="46" spans="1:6" ht="19" thickBot="1">
      <c r="A46" s="137" t="s">
        <v>427</v>
      </c>
      <c r="B46" s="138"/>
      <c r="C46" s="138"/>
      <c r="D46" s="138"/>
      <c r="E46" s="139"/>
      <c r="F46" s="38">
        <f>SUM(F45,F41,F35,F27,F21,F13)</f>
        <v>0</v>
      </c>
    </row>
  </sheetData>
  <mergeCells count="25">
    <mergeCell ref="A1:F1"/>
    <mergeCell ref="A2:F2"/>
    <mergeCell ref="A35:E35"/>
    <mergeCell ref="B37:F37"/>
    <mergeCell ref="A21:E21"/>
    <mergeCell ref="B23:F23"/>
    <mergeCell ref="B25:F25"/>
    <mergeCell ref="A27:E27"/>
    <mergeCell ref="B5:F5"/>
    <mergeCell ref="B7:F7"/>
    <mergeCell ref="B29:F29"/>
    <mergeCell ref="B31:F31"/>
    <mergeCell ref="B33:F33"/>
    <mergeCell ref="B11:F11"/>
    <mergeCell ref="A13:E13"/>
    <mergeCell ref="B15:F15"/>
    <mergeCell ref="B17:F17"/>
    <mergeCell ref="B19:F19"/>
    <mergeCell ref="B9:F9"/>
    <mergeCell ref="B4:F4"/>
    <mergeCell ref="A46:E46"/>
    <mergeCell ref="B39:F39"/>
    <mergeCell ref="A41:E41"/>
    <mergeCell ref="B43:F43"/>
    <mergeCell ref="A45:E45"/>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F42"/>
  <sheetViews>
    <sheetView topLeftCell="A29" workbookViewId="0">
      <selection activeCell="B45" sqref="B45"/>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355</v>
      </c>
      <c r="B2" s="120"/>
      <c r="C2" s="120"/>
      <c r="D2" s="120"/>
      <c r="E2" s="120"/>
      <c r="F2" s="121"/>
    </row>
    <row r="3" spans="1:6" ht="37.5" thickBot="1">
      <c r="A3" s="11" t="s">
        <v>20</v>
      </c>
      <c r="B3" s="12" t="s">
        <v>21</v>
      </c>
      <c r="C3" s="12" t="s">
        <v>3</v>
      </c>
      <c r="D3" s="13" t="s">
        <v>0</v>
      </c>
      <c r="E3" s="12" t="s">
        <v>26</v>
      </c>
      <c r="F3" s="14" t="s">
        <v>13</v>
      </c>
    </row>
    <row r="4" spans="1:6" ht="21.5" thickBot="1">
      <c r="A4" s="30" t="s">
        <v>19</v>
      </c>
      <c r="B4" s="122" t="s">
        <v>44</v>
      </c>
      <c r="C4" s="123"/>
      <c r="D4" s="123"/>
      <c r="E4" s="123"/>
      <c r="F4" s="124"/>
    </row>
    <row r="5" spans="1:6" ht="15.5">
      <c r="A5" s="28" t="s">
        <v>177</v>
      </c>
      <c r="B5" s="115" t="s">
        <v>583</v>
      </c>
      <c r="C5" s="116"/>
      <c r="D5" s="116"/>
      <c r="E5" s="116"/>
      <c r="F5" s="117"/>
    </row>
    <row r="6" spans="1:6" ht="44" thickBot="1">
      <c r="A6" s="18">
        <v>1</v>
      </c>
      <c r="B6" s="7" t="s">
        <v>252</v>
      </c>
      <c r="C6" s="19">
        <v>2.6</v>
      </c>
      <c r="D6" s="17" t="s">
        <v>31</v>
      </c>
      <c r="E6" s="26"/>
      <c r="F6" s="27">
        <f>C6*E6</f>
        <v>0</v>
      </c>
    </row>
    <row r="7" spans="1:6" ht="15.5">
      <c r="A7" s="28" t="s">
        <v>178</v>
      </c>
      <c r="B7" s="115" t="s">
        <v>522</v>
      </c>
      <c r="C7" s="116"/>
      <c r="D7" s="116"/>
      <c r="E7" s="116"/>
      <c r="F7" s="117"/>
    </row>
    <row r="8" spans="1:6" ht="29.5" thickBot="1">
      <c r="A8" s="18">
        <v>2</v>
      </c>
      <c r="B8" s="97" t="s">
        <v>440</v>
      </c>
      <c r="C8" s="19">
        <v>20</v>
      </c>
      <c r="D8" s="17" t="s">
        <v>35</v>
      </c>
      <c r="E8" s="26"/>
      <c r="F8" s="27">
        <f>C8*E8</f>
        <v>0</v>
      </c>
    </row>
    <row r="9" spans="1:6" ht="15" thickBot="1">
      <c r="A9" s="140" t="s">
        <v>27</v>
      </c>
      <c r="B9" s="141"/>
      <c r="C9" s="141"/>
      <c r="D9" s="141"/>
      <c r="E9" s="142"/>
      <c r="F9" s="45">
        <f>SUM(F8,F6)</f>
        <v>0</v>
      </c>
    </row>
    <row r="10" spans="1:6" ht="21.5" thickBot="1">
      <c r="A10" s="30" t="s">
        <v>22</v>
      </c>
      <c r="B10" s="31" t="s">
        <v>48</v>
      </c>
      <c r="C10" s="9"/>
      <c r="D10" s="9"/>
      <c r="E10" s="24"/>
      <c r="F10" s="25"/>
    </row>
    <row r="11" spans="1:6" ht="15.5">
      <c r="A11" s="28" t="s">
        <v>11</v>
      </c>
      <c r="B11" s="115" t="s">
        <v>38</v>
      </c>
      <c r="C11" s="116"/>
      <c r="D11" s="116"/>
      <c r="E11" s="116"/>
      <c r="F11" s="117"/>
    </row>
    <row r="12" spans="1:6" ht="44" thickBot="1">
      <c r="A12" s="18">
        <v>1</v>
      </c>
      <c r="B12" s="7" t="s">
        <v>412</v>
      </c>
      <c r="C12" s="19">
        <v>22</v>
      </c>
      <c r="D12" s="17" t="s">
        <v>35</v>
      </c>
      <c r="E12" s="26"/>
      <c r="F12" s="27">
        <f>C12*E12</f>
        <v>0</v>
      </c>
    </row>
    <row r="13" spans="1:6" ht="15.5">
      <c r="A13" s="28" t="s">
        <v>10</v>
      </c>
      <c r="B13" s="115" t="s">
        <v>39</v>
      </c>
      <c r="C13" s="116"/>
      <c r="D13" s="116"/>
      <c r="E13" s="116"/>
      <c r="F13" s="117"/>
    </row>
    <row r="14" spans="1:6" ht="29.5" thickBot="1">
      <c r="A14" s="18">
        <v>2</v>
      </c>
      <c r="B14" s="7" t="s">
        <v>216</v>
      </c>
      <c r="C14" s="19">
        <v>0.5</v>
      </c>
      <c r="D14" s="17" t="s">
        <v>35</v>
      </c>
      <c r="E14" s="26"/>
      <c r="F14" s="27">
        <f>C14*E14</f>
        <v>0</v>
      </c>
    </row>
    <row r="15" spans="1:6" ht="15.65" customHeight="1">
      <c r="A15" s="28" t="s">
        <v>9</v>
      </c>
      <c r="B15" s="115" t="s">
        <v>124</v>
      </c>
      <c r="C15" s="116"/>
      <c r="D15" s="116"/>
      <c r="E15" s="116"/>
      <c r="F15" s="117"/>
    </row>
    <row r="16" spans="1:6" ht="29.5" thickBot="1">
      <c r="A16" s="18">
        <v>3</v>
      </c>
      <c r="B16" s="7" t="s">
        <v>523</v>
      </c>
      <c r="C16" s="19">
        <v>36</v>
      </c>
      <c r="D16" s="17" t="s">
        <v>35</v>
      </c>
      <c r="E16" s="26"/>
      <c r="F16" s="27">
        <f>C16*E16</f>
        <v>0</v>
      </c>
    </row>
    <row r="17" spans="1:6" ht="15.5">
      <c r="A17" s="28" t="s">
        <v>8</v>
      </c>
      <c r="B17" s="115" t="s">
        <v>99</v>
      </c>
      <c r="C17" s="116"/>
      <c r="D17" s="116"/>
      <c r="E17" s="116"/>
      <c r="F17" s="117"/>
    </row>
    <row r="18" spans="1:6" ht="29.5" thickBot="1">
      <c r="A18" s="18">
        <v>4</v>
      </c>
      <c r="B18" s="7" t="s">
        <v>437</v>
      </c>
      <c r="C18" s="19">
        <v>9</v>
      </c>
      <c r="D18" s="17" t="s">
        <v>2</v>
      </c>
      <c r="E18" s="26"/>
      <c r="F18" s="27">
        <f>C18*E18</f>
        <v>0</v>
      </c>
    </row>
    <row r="19" spans="1:6" ht="15.5">
      <c r="A19" s="28" t="s">
        <v>7</v>
      </c>
      <c r="B19" s="115" t="s">
        <v>75</v>
      </c>
      <c r="C19" s="116"/>
      <c r="D19" s="116"/>
      <c r="E19" s="116"/>
      <c r="F19" s="117"/>
    </row>
    <row r="20" spans="1:6" ht="15" thickBot="1">
      <c r="A20" s="18">
        <v>5</v>
      </c>
      <c r="B20" s="7" t="s">
        <v>584</v>
      </c>
      <c r="C20" s="19">
        <v>12</v>
      </c>
      <c r="D20" s="17" t="s">
        <v>2</v>
      </c>
      <c r="E20" s="26"/>
      <c r="F20" s="27">
        <f>C20*E20</f>
        <v>0</v>
      </c>
    </row>
    <row r="21" spans="1:6" ht="15" thickBot="1">
      <c r="A21" s="140" t="s">
        <v>28</v>
      </c>
      <c r="B21" s="141"/>
      <c r="C21" s="141"/>
      <c r="D21" s="141"/>
      <c r="E21" s="142"/>
      <c r="F21" s="45">
        <f>SUM(F20,F18,F16,F14,F12)</f>
        <v>0</v>
      </c>
    </row>
    <row r="22" spans="1:6" ht="21.5" thickBot="1">
      <c r="A22" s="30" t="s">
        <v>23</v>
      </c>
      <c r="B22" s="31" t="s">
        <v>50</v>
      </c>
      <c r="C22" s="9"/>
      <c r="D22" s="9"/>
      <c r="E22" s="24"/>
      <c r="F22" s="25"/>
    </row>
    <row r="23" spans="1:6" ht="15.5">
      <c r="A23" s="28" t="s">
        <v>14</v>
      </c>
      <c r="B23" s="115" t="s">
        <v>106</v>
      </c>
      <c r="C23" s="116"/>
      <c r="D23" s="116"/>
      <c r="E23" s="116"/>
      <c r="F23" s="117"/>
    </row>
    <row r="24" spans="1:6" ht="15" thickBot="1">
      <c r="A24" s="18">
        <v>1</v>
      </c>
      <c r="B24" s="7" t="s">
        <v>125</v>
      </c>
      <c r="C24" s="19">
        <v>350</v>
      </c>
      <c r="D24" s="17" t="s">
        <v>35</v>
      </c>
      <c r="E24" s="26"/>
      <c r="F24" s="27">
        <f>C24*E24</f>
        <v>0</v>
      </c>
    </row>
    <row r="25" spans="1:6" ht="15.5">
      <c r="A25" s="28" t="s">
        <v>16</v>
      </c>
      <c r="B25" s="115" t="s">
        <v>107</v>
      </c>
      <c r="C25" s="116"/>
      <c r="D25" s="116"/>
      <c r="E25" s="116"/>
      <c r="F25" s="117"/>
    </row>
    <row r="26" spans="1:6" ht="15" thickBot="1">
      <c r="A26" s="18">
        <v>2</v>
      </c>
      <c r="B26" s="33" t="s">
        <v>239</v>
      </c>
      <c r="C26" s="19">
        <v>350</v>
      </c>
      <c r="D26" s="17" t="s">
        <v>35</v>
      </c>
      <c r="E26" s="26"/>
      <c r="F26" s="27">
        <f>C26*E26</f>
        <v>0</v>
      </c>
    </row>
    <row r="27" spans="1:6" ht="15.5">
      <c r="A27" s="28" t="s">
        <v>17</v>
      </c>
      <c r="B27" s="115" t="s">
        <v>43</v>
      </c>
      <c r="C27" s="116"/>
      <c r="D27" s="116"/>
      <c r="E27" s="116"/>
      <c r="F27" s="117"/>
    </row>
    <row r="28" spans="1:6" ht="29.5" thickBot="1">
      <c r="A28" s="18">
        <v>3</v>
      </c>
      <c r="B28" s="7" t="s">
        <v>524</v>
      </c>
      <c r="C28" s="19">
        <v>12</v>
      </c>
      <c r="D28" s="17" t="s">
        <v>471</v>
      </c>
      <c r="E28" s="26"/>
      <c r="F28" s="27">
        <f>C28*E28</f>
        <v>0</v>
      </c>
    </row>
    <row r="29" spans="1:6" ht="15.5">
      <c r="A29" s="28" t="s">
        <v>18</v>
      </c>
      <c r="B29" s="156" t="s">
        <v>104</v>
      </c>
      <c r="C29" s="157"/>
      <c r="D29" s="157"/>
      <c r="E29" s="157"/>
      <c r="F29" s="158"/>
    </row>
    <row r="30" spans="1:6" ht="29.5" thickBot="1">
      <c r="A30" s="18">
        <v>4</v>
      </c>
      <c r="B30" s="7" t="s">
        <v>253</v>
      </c>
      <c r="C30" s="19">
        <v>14</v>
      </c>
      <c r="D30" s="17" t="s">
        <v>1</v>
      </c>
      <c r="E30" s="26"/>
      <c r="F30" s="27">
        <f>C30*E30</f>
        <v>0</v>
      </c>
    </row>
    <row r="31" spans="1:6" ht="15.5">
      <c r="A31" s="28" t="s">
        <v>174</v>
      </c>
      <c r="B31" s="156" t="s">
        <v>105</v>
      </c>
      <c r="C31" s="157"/>
      <c r="D31" s="157"/>
      <c r="E31" s="157"/>
      <c r="F31" s="158"/>
    </row>
    <row r="32" spans="1:6" ht="29.5" thickBot="1">
      <c r="A32" s="18">
        <v>5</v>
      </c>
      <c r="B32" s="7" t="s">
        <v>254</v>
      </c>
      <c r="C32" s="19">
        <v>5</v>
      </c>
      <c r="D32" s="17" t="s">
        <v>35</v>
      </c>
      <c r="E32" s="26"/>
      <c r="F32" s="27">
        <f>C32*E32</f>
        <v>0</v>
      </c>
    </row>
    <row r="33" spans="1:6" ht="15" thickBot="1">
      <c r="A33" s="140" t="s">
        <v>12</v>
      </c>
      <c r="B33" s="141"/>
      <c r="C33" s="141"/>
      <c r="D33" s="141"/>
      <c r="E33" s="142"/>
      <c r="F33" s="45">
        <f>SUM(F32,F30,F28,F26,F24)</f>
        <v>0</v>
      </c>
    </row>
    <row r="34" spans="1:6" ht="21.5" thickBot="1">
      <c r="A34" s="30" t="s">
        <v>24</v>
      </c>
      <c r="B34" s="31" t="s">
        <v>49</v>
      </c>
      <c r="C34" s="9"/>
      <c r="D34" s="9"/>
      <c r="E34" s="24"/>
      <c r="F34" s="25"/>
    </row>
    <row r="35" spans="1:6" ht="15.5">
      <c r="A35" s="28" t="s">
        <v>15</v>
      </c>
      <c r="B35" s="115" t="s">
        <v>255</v>
      </c>
      <c r="C35" s="116"/>
      <c r="D35" s="116"/>
      <c r="E35" s="116"/>
      <c r="F35" s="117"/>
    </row>
    <row r="36" spans="1:6" ht="29.5" thickBot="1">
      <c r="A36" s="18">
        <v>1</v>
      </c>
      <c r="B36" s="7" t="s">
        <v>226</v>
      </c>
      <c r="C36" s="19">
        <v>17</v>
      </c>
      <c r="D36" s="17" t="s">
        <v>35</v>
      </c>
      <c r="E36" s="26"/>
      <c r="F36" s="27">
        <f>C36*E36</f>
        <v>0</v>
      </c>
    </row>
    <row r="37" spans="1:6" ht="15" thickBot="1">
      <c r="A37" s="140" t="s">
        <v>29</v>
      </c>
      <c r="B37" s="141"/>
      <c r="C37" s="141"/>
      <c r="D37" s="141"/>
      <c r="E37" s="142"/>
      <c r="F37" s="45">
        <f>SUM(F36)</f>
        <v>0</v>
      </c>
    </row>
    <row r="38" spans="1:6" ht="21.5" thickBot="1">
      <c r="A38" s="30" t="s">
        <v>25</v>
      </c>
      <c r="B38" s="31" t="s">
        <v>74</v>
      </c>
      <c r="C38" s="9"/>
      <c r="D38" s="9"/>
      <c r="E38" s="24"/>
      <c r="F38" s="25"/>
    </row>
    <row r="39" spans="1:6" ht="15.5">
      <c r="A39" s="28" t="s">
        <v>54</v>
      </c>
      <c r="B39" s="115" t="s">
        <v>167</v>
      </c>
      <c r="C39" s="116"/>
      <c r="D39" s="116"/>
      <c r="E39" s="116"/>
      <c r="F39" s="117"/>
    </row>
    <row r="40" spans="1:6" ht="29.5" thickBot="1">
      <c r="A40" s="18">
        <v>1</v>
      </c>
      <c r="B40" s="7" t="s">
        <v>216</v>
      </c>
      <c r="C40" s="34">
        <v>8</v>
      </c>
      <c r="D40" s="35" t="s">
        <v>35</v>
      </c>
      <c r="E40" s="36"/>
      <c r="F40" s="27">
        <f>C40*E40</f>
        <v>0</v>
      </c>
    </row>
    <row r="41" spans="1:6" ht="14.4" customHeight="1" thickBot="1">
      <c r="A41" s="140" t="s">
        <v>193</v>
      </c>
      <c r="B41" s="141"/>
      <c r="C41" s="141"/>
      <c r="D41" s="141"/>
      <c r="E41" s="142"/>
      <c r="F41" s="45">
        <f>SUM(F40)</f>
        <v>0</v>
      </c>
    </row>
    <row r="42" spans="1:6" ht="19" thickBot="1">
      <c r="A42" s="137" t="s">
        <v>402</v>
      </c>
      <c r="B42" s="138"/>
      <c r="C42" s="138"/>
      <c r="D42" s="138"/>
      <c r="E42" s="139"/>
      <c r="F42" s="38">
        <f>SUM(F41,F37,F33,F21,F9)</f>
        <v>0</v>
      </c>
    </row>
  </sheetData>
  <mergeCells count="23">
    <mergeCell ref="A1:F1"/>
    <mergeCell ref="A2:F2"/>
    <mergeCell ref="B4:F4"/>
    <mergeCell ref="B5:F5"/>
    <mergeCell ref="B7:F7"/>
    <mergeCell ref="A21:E21"/>
    <mergeCell ref="A9:E9"/>
    <mergeCell ref="B11:F11"/>
    <mergeCell ref="B13:F13"/>
    <mergeCell ref="B15:F15"/>
    <mergeCell ref="B17:F17"/>
    <mergeCell ref="B19:F19"/>
    <mergeCell ref="B23:F23"/>
    <mergeCell ref="B25:F25"/>
    <mergeCell ref="B27:F27"/>
    <mergeCell ref="B29:F29"/>
    <mergeCell ref="A33:E33"/>
    <mergeCell ref="B31:F31"/>
    <mergeCell ref="B35:F35"/>
    <mergeCell ref="A37:E37"/>
    <mergeCell ref="B39:F39"/>
    <mergeCell ref="A42:E42"/>
    <mergeCell ref="A41:E41"/>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A1:I47"/>
  <sheetViews>
    <sheetView topLeftCell="B27" workbookViewId="0">
      <selection activeCell="A47" sqref="A47:E47"/>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 min="9" max="9" width="9.54296875" bestFit="1" customWidth="1"/>
  </cols>
  <sheetData>
    <row r="1" spans="1:6" ht="21.5" thickBot="1">
      <c r="A1" s="119" t="s">
        <v>356</v>
      </c>
      <c r="B1" s="120"/>
      <c r="C1" s="120"/>
      <c r="D1" s="120"/>
      <c r="E1" s="120"/>
      <c r="F1" s="121"/>
    </row>
    <row r="2" spans="1:6" ht="37.5" thickBot="1">
      <c r="A2" s="11" t="s">
        <v>20</v>
      </c>
      <c r="B2" s="12" t="s">
        <v>21</v>
      </c>
      <c r="C2" s="12" t="s">
        <v>3</v>
      </c>
      <c r="D2" s="13" t="s">
        <v>0</v>
      </c>
      <c r="E2" s="12" t="s">
        <v>26</v>
      </c>
      <c r="F2" s="14" t="s">
        <v>13</v>
      </c>
    </row>
    <row r="3" spans="1:6" ht="21.5" thickBot="1">
      <c r="A3" s="30" t="s">
        <v>19</v>
      </c>
      <c r="B3" s="122" t="s">
        <v>44</v>
      </c>
      <c r="C3" s="123"/>
      <c r="D3" s="123"/>
      <c r="E3" s="123"/>
      <c r="F3" s="124"/>
    </row>
    <row r="4" spans="1:6" ht="15.5">
      <c r="A4" s="28" t="s">
        <v>177</v>
      </c>
      <c r="B4" s="115" t="s">
        <v>257</v>
      </c>
      <c r="C4" s="116"/>
      <c r="D4" s="116"/>
      <c r="E4" s="116"/>
      <c r="F4" s="117"/>
    </row>
    <row r="5" spans="1:6" ht="44" thickBot="1">
      <c r="A5" s="18">
        <v>1</v>
      </c>
      <c r="B5" s="7" t="s">
        <v>256</v>
      </c>
      <c r="C5" s="19">
        <v>0.5</v>
      </c>
      <c r="D5" s="17" t="s">
        <v>31</v>
      </c>
      <c r="E5" s="26"/>
      <c r="F5" s="27">
        <f>C5*E5</f>
        <v>0</v>
      </c>
    </row>
    <row r="6" spans="1:6" ht="15" thickBot="1">
      <c r="A6" s="140" t="s">
        <v>27</v>
      </c>
      <c r="B6" s="141"/>
      <c r="C6" s="141"/>
      <c r="D6" s="141"/>
      <c r="E6" s="142"/>
      <c r="F6" s="45">
        <f>SUM(F5)</f>
        <v>0</v>
      </c>
    </row>
    <row r="7" spans="1:6" ht="21.5" thickBot="1">
      <c r="A7" s="30" t="s">
        <v>22</v>
      </c>
      <c r="B7" s="31" t="s">
        <v>48</v>
      </c>
      <c r="C7" s="9"/>
      <c r="D7" s="9"/>
      <c r="E7" s="24"/>
      <c r="F7" s="25"/>
    </row>
    <row r="8" spans="1:6" ht="15.65" customHeight="1">
      <c r="A8" s="28" t="s">
        <v>11</v>
      </c>
      <c r="B8" s="115" t="s">
        <v>38</v>
      </c>
      <c r="C8" s="116"/>
      <c r="D8" s="116"/>
      <c r="E8" s="116"/>
      <c r="F8" s="117"/>
    </row>
    <row r="9" spans="1:6" ht="44" thickBot="1">
      <c r="A9" s="18">
        <v>1</v>
      </c>
      <c r="B9" s="7" t="s">
        <v>412</v>
      </c>
      <c r="C9" s="19">
        <v>147</v>
      </c>
      <c r="D9" s="17" t="s">
        <v>35</v>
      </c>
      <c r="E9" s="26"/>
      <c r="F9" s="27">
        <f>C9*E9</f>
        <v>0</v>
      </c>
    </row>
    <row r="10" spans="1:6" ht="15.5">
      <c r="A10" s="28" t="s">
        <v>10</v>
      </c>
      <c r="B10" s="115" t="s">
        <v>113</v>
      </c>
      <c r="C10" s="116"/>
      <c r="D10" s="116"/>
      <c r="E10" s="116"/>
      <c r="F10" s="117"/>
    </row>
    <row r="11" spans="1:6" ht="29.5" thickBot="1">
      <c r="A11" s="18">
        <v>2</v>
      </c>
      <c r="B11" s="7" t="s">
        <v>442</v>
      </c>
      <c r="C11" s="19">
        <v>2.8</v>
      </c>
      <c r="D11" s="17" t="s">
        <v>35</v>
      </c>
      <c r="E11" s="26"/>
      <c r="F11" s="27">
        <f>C11*E11</f>
        <v>0</v>
      </c>
    </row>
    <row r="12" spans="1:6" ht="15.5">
      <c r="A12" s="28" t="s">
        <v>9</v>
      </c>
      <c r="B12" s="115" t="s">
        <v>37</v>
      </c>
      <c r="C12" s="116"/>
      <c r="D12" s="116"/>
      <c r="E12" s="116"/>
      <c r="F12" s="117"/>
    </row>
    <row r="13" spans="1:6" ht="30.65" customHeight="1" thickBot="1">
      <c r="A13" s="18">
        <v>3</v>
      </c>
      <c r="B13" s="7" t="s">
        <v>415</v>
      </c>
      <c r="C13" s="19">
        <v>1</v>
      </c>
      <c r="D13" s="17" t="s">
        <v>35</v>
      </c>
      <c r="E13" s="26"/>
      <c r="F13" s="27">
        <f>C13*E13</f>
        <v>0</v>
      </c>
    </row>
    <row r="14" spans="1:6" ht="15.5">
      <c r="A14" s="28" t="s">
        <v>8</v>
      </c>
      <c r="B14" s="115" t="s">
        <v>111</v>
      </c>
      <c r="C14" s="116"/>
      <c r="D14" s="116"/>
      <c r="E14" s="116"/>
      <c r="F14" s="117"/>
    </row>
    <row r="15" spans="1:6" ht="29.5" thickBot="1">
      <c r="A15" s="18">
        <v>4</v>
      </c>
      <c r="B15" s="7" t="s">
        <v>437</v>
      </c>
      <c r="C15" s="19">
        <v>16</v>
      </c>
      <c r="D15" s="17" t="s">
        <v>2</v>
      </c>
      <c r="E15" s="26"/>
      <c r="F15" s="27">
        <f>C15*E15</f>
        <v>0</v>
      </c>
    </row>
    <row r="16" spans="1:6" ht="15" thickBot="1">
      <c r="A16" s="140" t="s">
        <v>28</v>
      </c>
      <c r="B16" s="141"/>
      <c r="C16" s="141"/>
      <c r="D16" s="141"/>
      <c r="E16" s="142"/>
      <c r="F16" s="45">
        <f>SUM(F15,F9,F11,F13)</f>
        <v>0</v>
      </c>
    </row>
    <row r="17" spans="1:6" ht="21.5" thickBot="1">
      <c r="A17" s="30" t="s">
        <v>23</v>
      </c>
      <c r="B17" s="31" t="s">
        <v>50</v>
      </c>
      <c r="C17" s="9"/>
      <c r="D17" s="9"/>
      <c r="E17" s="24"/>
      <c r="F17" s="25"/>
    </row>
    <row r="18" spans="1:6" ht="15.5">
      <c r="A18" s="28" t="s">
        <v>14</v>
      </c>
      <c r="B18" s="115" t="s">
        <v>97</v>
      </c>
      <c r="C18" s="116"/>
      <c r="D18" s="116"/>
      <c r="E18" s="116"/>
      <c r="F18" s="117"/>
    </row>
    <row r="19" spans="1:6" ht="29.5" thickBot="1">
      <c r="A19" s="18">
        <v>1</v>
      </c>
      <c r="B19" s="7" t="s">
        <v>438</v>
      </c>
      <c r="C19" s="19">
        <v>6</v>
      </c>
      <c r="D19" s="17" t="s">
        <v>35</v>
      </c>
      <c r="E19" s="26"/>
      <c r="F19" s="27">
        <f>C19*E19</f>
        <v>0</v>
      </c>
    </row>
    <row r="20" spans="1:6" ht="15" thickBot="1">
      <c r="A20" s="140" t="s">
        <v>12</v>
      </c>
      <c r="B20" s="141"/>
      <c r="C20" s="141"/>
      <c r="D20" s="141"/>
      <c r="E20" s="142"/>
      <c r="F20" s="45">
        <f>SUM(F19)</f>
        <v>0</v>
      </c>
    </row>
    <row r="21" spans="1:6" ht="21.5" thickBot="1">
      <c r="A21" s="30" t="s">
        <v>24</v>
      </c>
      <c r="B21" s="31" t="s">
        <v>74</v>
      </c>
      <c r="C21" s="9"/>
      <c r="D21" s="9"/>
      <c r="E21" s="24"/>
      <c r="F21" s="25"/>
    </row>
    <row r="22" spans="1:6" ht="15.5">
      <c r="A22" s="28" t="s">
        <v>15</v>
      </c>
      <c r="B22" s="115" t="s">
        <v>167</v>
      </c>
      <c r="C22" s="116"/>
      <c r="D22" s="116"/>
      <c r="E22" s="116"/>
      <c r="F22" s="117"/>
    </row>
    <row r="23" spans="1:6" ht="29.5" thickBot="1">
      <c r="A23" s="18">
        <v>1</v>
      </c>
      <c r="B23" s="7" t="s">
        <v>216</v>
      </c>
      <c r="C23" s="34">
        <v>26.5</v>
      </c>
      <c r="D23" s="35" t="s">
        <v>35</v>
      </c>
      <c r="E23" s="36"/>
      <c r="F23" s="27">
        <f>C23*E23</f>
        <v>0</v>
      </c>
    </row>
    <row r="24" spans="1:6" ht="15.5">
      <c r="A24" s="28" t="s">
        <v>51</v>
      </c>
      <c r="B24" s="115" t="s">
        <v>110</v>
      </c>
      <c r="C24" s="116"/>
      <c r="D24" s="116"/>
      <c r="E24" s="116"/>
      <c r="F24" s="117"/>
    </row>
    <row r="25" spans="1:6" ht="18" customHeight="1" thickBot="1">
      <c r="A25" s="18">
        <v>2</v>
      </c>
      <c r="B25" s="33" t="s">
        <v>258</v>
      </c>
      <c r="C25" s="34">
        <v>1</v>
      </c>
      <c r="D25" s="35" t="s">
        <v>35</v>
      </c>
      <c r="E25" s="36"/>
      <c r="F25" s="27">
        <f>C25*E25</f>
        <v>0</v>
      </c>
    </row>
    <row r="26" spans="1:6" ht="15.5">
      <c r="A26" s="28" t="s">
        <v>52</v>
      </c>
      <c r="B26" s="125" t="s">
        <v>112</v>
      </c>
      <c r="C26" s="126"/>
      <c r="D26" s="126"/>
      <c r="E26" s="126"/>
      <c r="F26" s="127"/>
    </row>
    <row r="27" spans="1:6" ht="15" thickBot="1">
      <c r="A27" s="18">
        <v>3</v>
      </c>
      <c r="B27" s="7" t="s">
        <v>259</v>
      </c>
      <c r="C27" s="19">
        <v>6</v>
      </c>
      <c r="D27" s="17" t="s">
        <v>2</v>
      </c>
      <c r="E27" s="26"/>
      <c r="F27" s="27">
        <f>C27*E27</f>
        <v>0</v>
      </c>
    </row>
    <row r="28" spans="1:6" ht="15" thickBot="1">
      <c r="A28" s="140" t="s">
        <v>29</v>
      </c>
      <c r="B28" s="141"/>
      <c r="C28" s="141"/>
      <c r="D28" s="141"/>
      <c r="E28" s="142"/>
      <c r="F28" s="45">
        <f>SUM(F23,F25,F27)</f>
        <v>0</v>
      </c>
    </row>
    <row r="29" spans="1:6" ht="21.5" thickBot="1">
      <c r="A29" s="30" t="s">
        <v>25</v>
      </c>
      <c r="B29" s="31" t="s">
        <v>171</v>
      </c>
      <c r="C29" s="9"/>
      <c r="D29" s="9"/>
      <c r="E29" s="24"/>
      <c r="F29" s="25"/>
    </row>
    <row r="30" spans="1:6" ht="15.5">
      <c r="A30" s="28" t="s">
        <v>54</v>
      </c>
      <c r="B30" s="115" t="s">
        <v>172</v>
      </c>
      <c r="C30" s="116"/>
      <c r="D30" s="116"/>
      <c r="E30" s="116"/>
      <c r="F30" s="117"/>
    </row>
    <row r="31" spans="1:6" ht="15" thickBot="1">
      <c r="A31" s="18">
        <v>1</v>
      </c>
      <c r="B31" s="33" t="s">
        <v>207</v>
      </c>
      <c r="C31" s="34">
        <v>8</v>
      </c>
      <c r="D31" s="35" t="s">
        <v>2</v>
      </c>
      <c r="E31" s="36"/>
      <c r="F31" s="27">
        <f>C31*E31</f>
        <v>0</v>
      </c>
    </row>
    <row r="32" spans="1:6" ht="15" thickBot="1">
      <c r="A32" s="140" t="s">
        <v>193</v>
      </c>
      <c r="B32" s="141"/>
      <c r="C32" s="141"/>
      <c r="D32" s="141"/>
      <c r="E32" s="142"/>
      <c r="F32" s="45">
        <f>SUM(F31)</f>
        <v>0</v>
      </c>
    </row>
    <row r="33" spans="1:9" ht="42.5" thickBot="1">
      <c r="A33" s="30" t="s">
        <v>30</v>
      </c>
      <c r="B33" s="31" t="s">
        <v>90</v>
      </c>
      <c r="C33" s="9"/>
      <c r="D33" s="9"/>
      <c r="E33" s="24"/>
      <c r="F33" s="25"/>
    </row>
    <row r="34" spans="1:9" ht="15.5">
      <c r="A34" s="28" t="s">
        <v>57</v>
      </c>
      <c r="B34" s="115" t="s">
        <v>108</v>
      </c>
      <c r="C34" s="116"/>
      <c r="D34" s="116"/>
      <c r="E34" s="116"/>
      <c r="F34" s="117"/>
    </row>
    <row r="35" spans="1:9" ht="26.5" thickBot="1">
      <c r="A35" s="18">
        <v>1</v>
      </c>
      <c r="B35" s="46" t="s">
        <v>213</v>
      </c>
      <c r="C35" s="34">
        <v>1</v>
      </c>
      <c r="D35" s="35" t="s">
        <v>77</v>
      </c>
      <c r="E35" s="36"/>
      <c r="F35" s="27">
        <f>C35*E35</f>
        <v>0</v>
      </c>
    </row>
    <row r="36" spans="1:9" ht="15.5">
      <c r="A36" s="28" t="s">
        <v>58</v>
      </c>
      <c r="B36" s="115" t="s">
        <v>81</v>
      </c>
      <c r="C36" s="116"/>
      <c r="D36" s="116"/>
      <c r="E36" s="116"/>
      <c r="F36" s="117"/>
    </row>
    <row r="37" spans="1:9" ht="15" thickBot="1">
      <c r="A37" s="18">
        <v>2</v>
      </c>
      <c r="B37" s="46" t="s">
        <v>82</v>
      </c>
      <c r="C37" s="34">
        <v>50</v>
      </c>
      <c r="D37" s="35" t="s">
        <v>1</v>
      </c>
      <c r="E37" s="36"/>
      <c r="F37" s="27">
        <f>C37*E37</f>
        <v>0</v>
      </c>
    </row>
    <row r="38" spans="1:9" ht="15.5">
      <c r="A38" s="28" t="s">
        <v>59</v>
      </c>
      <c r="B38" s="125" t="s">
        <v>83</v>
      </c>
      <c r="C38" s="126"/>
      <c r="D38" s="126"/>
      <c r="E38" s="126"/>
      <c r="F38" s="127"/>
    </row>
    <row r="39" spans="1:9" ht="15" thickBot="1">
      <c r="A39" s="18">
        <v>3</v>
      </c>
      <c r="B39" s="47" t="s">
        <v>84</v>
      </c>
      <c r="C39" s="19">
        <v>1</v>
      </c>
      <c r="D39" s="17" t="s">
        <v>2</v>
      </c>
      <c r="E39" s="26"/>
      <c r="F39" s="27">
        <f>C39*E39</f>
        <v>0</v>
      </c>
    </row>
    <row r="40" spans="1:9" ht="15.5">
      <c r="A40" s="28" t="s">
        <v>183</v>
      </c>
      <c r="B40" s="125" t="s">
        <v>169</v>
      </c>
      <c r="C40" s="126"/>
      <c r="D40" s="126"/>
      <c r="E40" s="126"/>
      <c r="F40" s="127"/>
    </row>
    <row r="41" spans="1:9" ht="15" thickBot="1">
      <c r="A41" s="18">
        <v>4</v>
      </c>
      <c r="B41" s="48" t="s">
        <v>170</v>
      </c>
      <c r="C41" s="19">
        <v>50</v>
      </c>
      <c r="D41" s="17" t="s">
        <v>1</v>
      </c>
      <c r="E41" s="26"/>
      <c r="F41" s="27">
        <f>C41*E41</f>
        <v>0</v>
      </c>
    </row>
    <row r="42" spans="1:9" ht="15.5">
      <c r="A42" s="28" t="s">
        <v>184</v>
      </c>
      <c r="B42" s="115" t="s">
        <v>88</v>
      </c>
      <c r="C42" s="116"/>
      <c r="D42" s="116"/>
      <c r="E42" s="116"/>
      <c r="F42" s="117"/>
    </row>
    <row r="43" spans="1:9" ht="15" thickBot="1">
      <c r="A43" s="18">
        <v>5</v>
      </c>
      <c r="B43" s="48" t="s">
        <v>87</v>
      </c>
      <c r="C43" s="34">
        <v>1</v>
      </c>
      <c r="D43" s="35" t="s">
        <v>33</v>
      </c>
      <c r="E43" s="36"/>
      <c r="F43" s="27">
        <f>C43*E43</f>
        <v>0</v>
      </c>
    </row>
    <row r="44" spans="1:9" ht="15.5">
      <c r="A44" s="28" t="s">
        <v>185</v>
      </c>
      <c r="B44" s="125" t="s">
        <v>109</v>
      </c>
      <c r="C44" s="126"/>
      <c r="D44" s="126"/>
      <c r="E44" s="126"/>
      <c r="F44" s="127"/>
    </row>
    <row r="45" spans="1:9" ht="15" thickBot="1">
      <c r="A45" s="18">
        <v>6</v>
      </c>
      <c r="B45" s="46" t="s">
        <v>78</v>
      </c>
      <c r="C45" s="19">
        <v>50</v>
      </c>
      <c r="D45" s="17" t="s">
        <v>1</v>
      </c>
      <c r="E45" s="26"/>
      <c r="F45" s="27">
        <f>C45*E45</f>
        <v>0</v>
      </c>
    </row>
    <row r="46" spans="1:9" ht="15" thickBot="1">
      <c r="A46" s="140" t="s">
        <v>34</v>
      </c>
      <c r="B46" s="141"/>
      <c r="C46" s="141"/>
      <c r="D46" s="141"/>
      <c r="E46" s="142"/>
      <c r="F46" s="45">
        <f>SUM(F45,F35,F37,F39,F41,F43)</f>
        <v>0</v>
      </c>
    </row>
    <row r="47" spans="1:9" ht="19" thickBot="1">
      <c r="A47" s="137" t="s">
        <v>402</v>
      </c>
      <c r="B47" s="138"/>
      <c r="C47" s="138"/>
      <c r="D47" s="138"/>
      <c r="E47" s="139"/>
      <c r="F47" s="38">
        <f>SUM(F46,F32,F28,F20,F16,F6)</f>
        <v>0</v>
      </c>
      <c r="I47" s="60"/>
    </row>
  </sheetData>
  <mergeCells count="25">
    <mergeCell ref="B3:F3"/>
    <mergeCell ref="A1:F1"/>
    <mergeCell ref="B4:F4"/>
    <mergeCell ref="B8:F8"/>
    <mergeCell ref="B12:F12"/>
    <mergeCell ref="B14:F14"/>
    <mergeCell ref="B10:F10"/>
    <mergeCell ref="A6:E6"/>
    <mergeCell ref="A16:E16"/>
    <mergeCell ref="B18:F18"/>
    <mergeCell ref="B22:F22"/>
    <mergeCell ref="A20:E20"/>
    <mergeCell ref="B40:F40"/>
    <mergeCell ref="B26:F26"/>
    <mergeCell ref="A28:E28"/>
    <mergeCell ref="B30:F30"/>
    <mergeCell ref="B34:F34"/>
    <mergeCell ref="B36:F36"/>
    <mergeCell ref="B38:F38"/>
    <mergeCell ref="A32:E32"/>
    <mergeCell ref="B42:F42"/>
    <mergeCell ref="B44:F44"/>
    <mergeCell ref="A46:E46"/>
    <mergeCell ref="A47:E47"/>
    <mergeCell ref="B24:F24"/>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A1:F74"/>
  <sheetViews>
    <sheetView topLeftCell="A63" workbookViewId="0">
      <selection activeCell="B78" sqref="B78"/>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357</v>
      </c>
      <c r="B2" s="120"/>
      <c r="C2" s="120"/>
      <c r="D2" s="120"/>
      <c r="E2" s="120"/>
      <c r="F2" s="121"/>
    </row>
    <row r="3" spans="1:6" ht="37.5" thickBot="1">
      <c r="A3" s="11" t="s">
        <v>20</v>
      </c>
      <c r="B3" s="12" t="s">
        <v>21</v>
      </c>
      <c r="C3" s="12" t="s">
        <v>3</v>
      </c>
      <c r="D3" s="13" t="s">
        <v>0</v>
      </c>
      <c r="E3" s="12" t="s">
        <v>26</v>
      </c>
      <c r="F3" s="14" t="s">
        <v>13</v>
      </c>
    </row>
    <row r="4" spans="1:6" ht="21.5" thickBot="1">
      <c r="A4" s="30" t="s">
        <v>19</v>
      </c>
      <c r="B4" s="122" t="s">
        <v>44</v>
      </c>
      <c r="C4" s="123"/>
      <c r="D4" s="123"/>
      <c r="E4" s="123"/>
      <c r="F4" s="124"/>
    </row>
    <row r="5" spans="1:6" ht="15.65" customHeight="1">
      <c r="A5" s="28" t="s">
        <v>177</v>
      </c>
      <c r="B5" s="115" t="s">
        <v>581</v>
      </c>
      <c r="C5" s="116"/>
      <c r="D5" s="116"/>
      <c r="E5" s="116"/>
      <c r="F5" s="117"/>
    </row>
    <row r="6" spans="1:6" ht="44" thickBot="1">
      <c r="A6" s="18">
        <v>1</v>
      </c>
      <c r="B6" s="7" t="s">
        <v>519</v>
      </c>
      <c r="C6" s="19">
        <v>5</v>
      </c>
      <c r="D6" s="17" t="s">
        <v>35</v>
      </c>
      <c r="E6" s="26"/>
      <c r="F6" s="27">
        <f>C6*E6</f>
        <v>0</v>
      </c>
    </row>
    <row r="7" spans="1:6" ht="15" thickBot="1">
      <c r="A7" s="140" t="s">
        <v>27</v>
      </c>
      <c r="B7" s="141"/>
      <c r="C7" s="141"/>
      <c r="D7" s="141"/>
      <c r="E7" s="142"/>
      <c r="F7" s="45">
        <f>SUM(F6)</f>
        <v>0</v>
      </c>
    </row>
    <row r="8" spans="1:6" ht="21.5" thickBot="1">
      <c r="A8" s="30" t="s">
        <v>22</v>
      </c>
      <c r="B8" s="31" t="s">
        <v>48</v>
      </c>
      <c r="C8" s="9"/>
      <c r="D8" s="9"/>
      <c r="E8" s="24"/>
      <c r="F8" s="25"/>
    </row>
    <row r="9" spans="1:6" ht="15.5">
      <c r="A9" s="28" t="s">
        <v>11</v>
      </c>
      <c r="B9" s="115" t="s">
        <v>38</v>
      </c>
      <c r="C9" s="116"/>
      <c r="D9" s="116"/>
      <c r="E9" s="116"/>
      <c r="F9" s="117"/>
    </row>
    <row r="10" spans="1:6" ht="43.25" customHeight="1" thickBot="1">
      <c r="A10" s="18">
        <v>1</v>
      </c>
      <c r="B10" s="7" t="s">
        <v>412</v>
      </c>
      <c r="C10" s="19">
        <v>4.2</v>
      </c>
      <c r="D10" s="17" t="s">
        <v>35</v>
      </c>
      <c r="E10" s="26"/>
      <c r="F10" s="27">
        <f>C10*E10</f>
        <v>0</v>
      </c>
    </row>
    <row r="11" spans="1:6" ht="15.75" customHeight="1">
      <c r="A11" s="28" t="s">
        <v>10</v>
      </c>
      <c r="B11" s="115" t="s">
        <v>37</v>
      </c>
      <c r="C11" s="116"/>
      <c r="D11" s="116"/>
      <c r="E11" s="116"/>
      <c r="F11" s="117"/>
    </row>
    <row r="12" spans="1:6" ht="29.5" thickBot="1">
      <c r="A12" s="18">
        <v>2</v>
      </c>
      <c r="B12" s="7" t="s">
        <v>520</v>
      </c>
      <c r="C12" s="19">
        <v>2</v>
      </c>
      <c r="D12" s="17" t="s">
        <v>35</v>
      </c>
      <c r="E12" s="26"/>
      <c r="F12" s="27">
        <f>C12*E12</f>
        <v>0</v>
      </c>
    </row>
    <row r="13" spans="1:6" ht="15.5">
      <c r="A13" s="28" t="s">
        <v>9</v>
      </c>
      <c r="B13" s="115" t="s">
        <v>75</v>
      </c>
      <c r="C13" s="116"/>
      <c r="D13" s="116"/>
      <c r="E13" s="116"/>
      <c r="F13" s="117"/>
    </row>
    <row r="14" spans="1:6" ht="15" thickBot="1">
      <c r="A14" s="18">
        <v>3</v>
      </c>
      <c r="B14" s="7" t="s">
        <v>396</v>
      </c>
      <c r="C14" s="19">
        <v>5</v>
      </c>
      <c r="D14" s="17" t="s">
        <v>2</v>
      </c>
      <c r="E14" s="26"/>
      <c r="F14" s="27">
        <f>C14*E14</f>
        <v>0</v>
      </c>
    </row>
    <row r="15" spans="1:6" ht="15" thickBot="1">
      <c r="A15" s="140" t="s">
        <v>28</v>
      </c>
      <c r="B15" s="141"/>
      <c r="C15" s="141"/>
      <c r="D15" s="141"/>
      <c r="E15" s="142"/>
      <c r="F15" s="45">
        <f>SUM(F14,F12,F10)</f>
        <v>0</v>
      </c>
    </row>
    <row r="16" spans="1:6" ht="21.5" thickBot="1">
      <c r="A16" s="30" t="s">
        <v>23</v>
      </c>
      <c r="B16" s="31" t="s">
        <v>50</v>
      </c>
      <c r="C16" s="9"/>
      <c r="D16" s="9"/>
      <c r="E16" s="24"/>
      <c r="F16" s="25"/>
    </row>
    <row r="17" spans="1:6" ht="15.5">
      <c r="A17" s="28" t="s">
        <v>14</v>
      </c>
      <c r="B17" s="115" t="s">
        <v>106</v>
      </c>
      <c r="C17" s="116"/>
      <c r="D17" s="116"/>
      <c r="E17" s="116"/>
      <c r="F17" s="117"/>
    </row>
    <row r="18" spans="1:6" ht="15" thickBot="1">
      <c r="A18" s="18">
        <v>1</v>
      </c>
      <c r="B18" s="7" t="s">
        <v>125</v>
      </c>
      <c r="C18" s="19">
        <v>30</v>
      </c>
      <c r="D18" s="17" t="s">
        <v>35</v>
      </c>
      <c r="E18" s="26"/>
      <c r="F18" s="27">
        <f>C18*E18</f>
        <v>0</v>
      </c>
    </row>
    <row r="19" spans="1:6" ht="15.5">
      <c r="A19" s="28" t="s">
        <v>16</v>
      </c>
      <c r="B19" s="115" t="s">
        <v>107</v>
      </c>
      <c r="C19" s="116"/>
      <c r="D19" s="116"/>
      <c r="E19" s="116"/>
      <c r="F19" s="117"/>
    </row>
    <row r="20" spans="1:6" ht="15" thickBot="1">
      <c r="A20" s="18">
        <v>2</v>
      </c>
      <c r="B20" s="33" t="s">
        <v>239</v>
      </c>
      <c r="C20" s="19">
        <v>30</v>
      </c>
      <c r="D20" s="17" t="s">
        <v>35</v>
      </c>
      <c r="E20" s="26"/>
      <c r="F20" s="27">
        <f>C20*E20</f>
        <v>0</v>
      </c>
    </row>
    <row r="21" spans="1:6" ht="15.5">
      <c r="A21" s="28" t="s">
        <v>17</v>
      </c>
      <c r="B21" s="115" t="s">
        <v>43</v>
      </c>
      <c r="C21" s="116"/>
      <c r="D21" s="116"/>
      <c r="E21" s="116"/>
      <c r="F21" s="117"/>
    </row>
    <row r="22" spans="1:6" ht="29.5" thickBot="1">
      <c r="A22" s="18">
        <v>3</v>
      </c>
      <c r="B22" s="7" t="s">
        <v>521</v>
      </c>
      <c r="C22" s="19">
        <v>6</v>
      </c>
      <c r="D22" s="17" t="s">
        <v>471</v>
      </c>
      <c r="E22" s="26"/>
      <c r="F22" s="27">
        <f>C22*E22</f>
        <v>0</v>
      </c>
    </row>
    <row r="23" spans="1:6" ht="15.5">
      <c r="A23" s="28" t="s">
        <v>18</v>
      </c>
      <c r="B23" s="156" t="s">
        <v>444</v>
      </c>
      <c r="C23" s="157"/>
      <c r="D23" s="157"/>
      <c r="E23" s="157"/>
      <c r="F23" s="158"/>
    </row>
    <row r="24" spans="1:6" ht="29.5" thickBot="1">
      <c r="A24" s="18">
        <v>4</v>
      </c>
      <c r="B24" s="7" t="s">
        <v>254</v>
      </c>
      <c r="C24" s="19">
        <v>3</v>
      </c>
      <c r="D24" s="17" t="s">
        <v>35</v>
      </c>
      <c r="E24" s="26"/>
      <c r="F24" s="27">
        <f>C24*E24</f>
        <v>0</v>
      </c>
    </row>
    <row r="25" spans="1:6" ht="15" thickBot="1">
      <c r="A25" s="140" t="s">
        <v>12</v>
      </c>
      <c r="B25" s="141"/>
      <c r="C25" s="141"/>
      <c r="D25" s="141"/>
      <c r="E25" s="142"/>
      <c r="F25" s="45">
        <f>SUM(F24,F22,F20,F18)</f>
        <v>0</v>
      </c>
    </row>
    <row r="26" spans="1:6" ht="21.5" thickBot="1">
      <c r="A26" s="30" t="s">
        <v>24</v>
      </c>
      <c r="B26" s="31" t="s">
        <v>49</v>
      </c>
      <c r="C26" s="9"/>
      <c r="D26" s="9"/>
      <c r="E26" s="24"/>
      <c r="F26" s="25"/>
    </row>
    <row r="27" spans="1:6" ht="15.5">
      <c r="A27" s="28" t="s">
        <v>15</v>
      </c>
      <c r="B27" s="115" t="s">
        <v>114</v>
      </c>
      <c r="C27" s="116"/>
      <c r="D27" s="116"/>
      <c r="E27" s="116"/>
      <c r="F27" s="117"/>
    </row>
    <row r="28" spans="1:6" ht="29.5" thickBot="1">
      <c r="A28" s="18">
        <v>1</v>
      </c>
      <c r="B28" s="7" t="s">
        <v>260</v>
      </c>
      <c r="C28" s="19">
        <v>16</v>
      </c>
      <c r="D28" s="17" t="s">
        <v>35</v>
      </c>
      <c r="E28" s="26"/>
      <c r="F28" s="27">
        <f>C28*E28</f>
        <v>0</v>
      </c>
    </row>
    <row r="29" spans="1:6" ht="15.5">
      <c r="A29" s="28" t="s">
        <v>51</v>
      </c>
      <c r="B29" s="115" t="s">
        <v>115</v>
      </c>
      <c r="C29" s="116"/>
      <c r="D29" s="116"/>
      <c r="E29" s="116"/>
      <c r="F29" s="117"/>
    </row>
    <row r="30" spans="1:6" ht="33" customHeight="1" thickBot="1">
      <c r="A30" s="18">
        <v>2</v>
      </c>
      <c r="B30" s="7" t="s">
        <v>226</v>
      </c>
      <c r="C30" s="19">
        <v>22</v>
      </c>
      <c r="D30" s="17" t="s">
        <v>35</v>
      </c>
      <c r="E30" s="26"/>
      <c r="F30" s="27">
        <f>C30*E30</f>
        <v>0</v>
      </c>
    </row>
    <row r="31" spans="1:6" ht="15" thickBot="1">
      <c r="A31" s="140" t="s">
        <v>29</v>
      </c>
      <c r="B31" s="141"/>
      <c r="C31" s="141"/>
      <c r="D31" s="141"/>
      <c r="E31" s="142"/>
      <c r="F31" s="45">
        <f>SUM(F30,F28)</f>
        <v>0</v>
      </c>
    </row>
    <row r="32" spans="1:6" ht="21.5" thickBot="1">
      <c r="A32" s="30" t="s">
        <v>25</v>
      </c>
      <c r="B32" s="31" t="s">
        <v>611</v>
      </c>
      <c r="C32" s="9"/>
      <c r="D32" s="9"/>
      <c r="E32" s="24"/>
      <c r="F32" s="25"/>
    </row>
    <row r="33" spans="1:6" ht="15.5">
      <c r="A33" s="28" t="s">
        <v>54</v>
      </c>
      <c r="B33" s="115" t="s">
        <v>610</v>
      </c>
      <c r="C33" s="116"/>
      <c r="D33" s="116"/>
      <c r="E33" s="116"/>
      <c r="F33" s="117"/>
    </row>
    <row r="34" spans="1:6" ht="29.5" thickBot="1">
      <c r="A34" s="18">
        <v>1</v>
      </c>
      <c r="B34" s="7" t="s">
        <v>445</v>
      </c>
      <c r="C34" s="19">
        <v>75</v>
      </c>
      <c r="D34" s="17" t="s">
        <v>35</v>
      </c>
      <c r="E34" s="26"/>
      <c r="F34" s="27">
        <f>C34*E34</f>
        <v>0</v>
      </c>
    </row>
    <row r="35" spans="1:6" ht="15.5">
      <c r="A35" s="28" t="s">
        <v>55</v>
      </c>
      <c r="B35" s="115" t="s">
        <v>609</v>
      </c>
      <c r="C35" s="116"/>
      <c r="D35" s="116"/>
      <c r="E35" s="116"/>
      <c r="F35" s="117"/>
    </row>
    <row r="36" spans="1:6" ht="29.5" thickBot="1">
      <c r="A36" s="18">
        <v>2</v>
      </c>
      <c r="B36" s="7" t="s">
        <v>608</v>
      </c>
      <c r="C36" s="19">
        <v>85</v>
      </c>
      <c r="D36" s="17" t="s">
        <v>35</v>
      </c>
      <c r="E36" s="26"/>
      <c r="F36" s="27">
        <f>C36*E36</f>
        <v>0</v>
      </c>
    </row>
    <row r="37" spans="1:6" ht="15" thickBot="1">
      <c r="A37" s="140" t="s">
        <v>193</v>
      </c>
      <c r="B37" s="141"/>
      <c r="C37" s="141"/>
      <c r="D37" s="141"/>
      <c r="E37" s="142"/>
      <c r="F37" s="45">
        <f>SUM(F36,F34)</f>
        <v>0</v>
      </c>
    </row>
    <row r="38" spans="1:6" ht="21.5" thickBot="1">
      <c r="A38" s="30" t="s">
        <v>30</v>
      </c>
      <c r="B38" s="31" t="s">
        <v>74</v>
      </c>
      <c r="C38" s="9"/>
      <c r="D38" s="9"/>
      <c r="E38" s="24"/>
      <c r="F38" s="25"/>
    </row>
    <row r="39" spans="1:6" ht="15.5">
      <c r="A39" s="28" t="s">
        <v>57</v>
      </c>
      <c r="B39" s="115" t="s">
        <v>126</v>
      </c>
      <c r="C39" s="116"/>
      <c r="D39" s="116"/>
      <c r="E39" s="116"/>
      <c r="F39" s="117"/>
    </row>
    <row r="40" spans="1:6" ht="15" thickBot="1">
      <c r="A40" s="32">
        <v>1</v>
      </c>
      <c r="B40" s="33" t="s">
        <v>237</v>
      </c>
      <c r="C40" s="34">
        <v>1</v>
      </c>
      <c r="D40" s="35" t="s">
        <v>95</v>
      </c>
      <c r="E40" s="36"/>
      <c r="F40" s="27">
        <f>C40*E40</f>
        <v>0</v>
      </c>
    </row>
    <row r="41" spans="1:6" ht="15" thickBot="1">
      <c r="A41" s="140" t="s">
        <v>34</v>
      </c>
      <c r="B41" s="141"/>
      <c r="C41" s="141"/>
      <c r="D41" s="141"/>
      <c r="E41" s="142"/>
      <c r="F41" s="45">
        <f>SUM(F40)</f>
        <v>0</v>
      </c>
    </row>
    <row r="42" spans="1:6" ht="42.5" thickBot="1">
      <c r="A42" s="30" t="s">
        <v>60</v>
      </c>
      <c r="B42" s="31" t="s">
        <v>90</v>
      </c>
      <c r="C42" s="9"/>
      <c r="D42" s="9"/>
      <c r="E42" s="24"/>
      <c r="F42" s="25"/>
    </row>
    <row r="43" spans="1:6" ht="15.5">
      <c r="A43" s="28" t="s">
        <v>61</v>
      </c>
      <c r="B43" s="115" t="s">
        <v>76</v>
      </c>
      <c r="C43" s="116"/>
      <c r="D43" s="116"/>
      <c r="E43" s="116"/>
      <c r="F43" s="117"/>
    </row>
    <row r="44" spans="1:6" ht="26.5" thickBot="1">
      <c r="A44" s="18">
        <v>1</v>
      </c>
      <c r="B44" s="46" t="s">
        <v>213</v>
      </c>
      <c r="C44" s="34">
        <v>1</v>
      </c>
      <c r="D44" s="35" t="s">
        <v>77</v>
      </c>
      <c r="E44" s="36"/>
      <c r="F44" s="27">
        <f>C44*E44</f>
        <v>0</v>
      </c>
    </row>
    <row r="45" spans="1:6" ht="15.5">
      <c r="A45" s="28" t="s">
        <v>62</v>
      </c>
      <c r="B45" s="115" t="s">
        <v>81</v>
      </c>
      <c r="C45" s="116"/>
      <c r="D45" s="116"/>
      <c r="E45" s="116"/>
      <c r="F45" s="117"/>
    </row>
    <row r="46" spans="1:6" ht="15" thickBot="1">
      <c r="A46" s="18">
        <v>2</v>
      </c>
      <c r="B46" s="46" t="s">
        <v>82</v>
      </c>
      <c r="C46" s="34">
        <v>90</v>
      </c>
      <c r="D46" s="35" t="s">
        <v>1</v>
      </c>
      <c r="E46" s="36"/>
      <c r="F46" s="27">
        <f>C46*E46</f>
        <v>0</v>
      </c>
    </row>
    <row r="47" spans="1:6" ht="15.5">
      <c r="A47" s="28" t="s">
        <v>63</v>
      </c>
      <c r="B47" s="125" t="s">
        <v>83</v>
      </c>
      <c r="C47" s="126"/>
      <c r="D47" s="126"/>
      <c r="E47" s="126"/>
      <c r="F47" s="127"/>
    </row>
    <row r="48" spans="1:6" ht="15" thickBot="1">
      <c r="A48" s="18">
        <v>3</v>
      </c>
      <c r="B48" s="47" t="s">
        <v>84</v>
      </c>
      <c r="C48" s="19">
        <v>1</v>
      </c>
      <c r="D48" s="17" t="s">
        <v>2</v>
      </c>
      <c r="E48" s="26"/>
      <c r="F48" s="27">
        <f>C48*E48</f>
        <v>0</v>
      </c>
    </row>
    <row r="49" spans="1:6" ht="15.5">
      <c r="A49" s="28" t="s">
        <v>64</v>
      </c>
      <c r="B49" s="125" t="s">
        <v>85</v>
      </c>
      <c r="C49" s="126"/>
      <c r="D49" s="126"/>
      <c r="E49" s="126"/>
      <c r="F49" s="127"/>
    </row>
    <row r="50" spans="1:6" ht="15" thickBot="1">
      <c r="A50" s="18">
        <v>4</v>
      </c>
      <c r="B50" s="48" t="s">
        <v>86</v>
      </c>
      <c r="C50" s="19">
        <v>100</v>
      </c>
      <c r="D50" s="17" t="s">
        <v>1</v>
      </c>
      <c r="E50" s="26"/>
      <c r="F50" s="27">
        <f>C50*E50</f>
        <v>0</v>
      </c>
    </row>
    <row r="51" spans="1:6" ht="15.5">
      <c r="A51" s="28" t="s">
        <v>65</v>
      </c>
      <c r="B51" s="115" t="s">
        <v>88</v>
      </c>
      <c r="C51" s="116"/>
      <c r="D51" s="116"/>
      <c r="E51" s="116"/>
      <c r="F51" s="117"/>
    </row>
    <row r="52" spans="1:6" ht="15" thickBot="1">
      <c r="A52" s="18">
        <v>5</v>
      </c>
      <c r="B52" s="48" t="s">
        <v>87</v>
      </c>
      <c r="C52" s="34">
        <v>1</v>
      </c>
      <c r="D52" s="35" t="s">
        <v>33</v>
      </c>
      <c r="E52" s="36"/>
      <c r="F52" s="27">
        <f>C52*E52</f>
        <v>0</v>
      </c>
    </row>
    <row r="53" spans="1:6" ht="15" thickBot="1">
      <c r="A53" s="140" t="s">
        <v>194</v>
      </c>
      <c r="B53" s="141"/>
      <c r="C53" s="141"/>
      <c r="D53" s="141"/>
      <c r="E53" s="142"/>
      <c r="F53" s="45">
        <f>SUM(F52,F50,F48,F46,F44)</f>
        <v>0</v>
      </c>
    </row>
    <row r="54" spans="1:6" ht="21.5" thickBot="1">
      <c r="A54" s="30" t="s">
        <v>66</v>
      </c>
      <c r="B54" s="31" t="s">
        <v>45</v>
      </c>
      <c r="C54" s="9"/>
      <c r="D54" s="9"/>
      <c r="E54" s="24"/>
      <c r="F54" s="25"/>
    </row>
    <row r="55" spans="1:6" ht="15.5">
      <c r="A55" s="28" t="s">
        <v>68</v>
      </c>
      <c r="B55" s="115" t="s">
        <v>45</v>
      </c>
      <c r="C55" s="116"/>
      <c r="D55" s="116"/>
      <c r="E55" s="116"/>
      <c r="F55" s="117"/>
    </row>
    <row r="56" spans="1:6" ht="31.5" thickBot="1">
      <c r="A56" s="18">
        <v>1</v>
      </c>
      <c r="B56" s="98" t="s">
        <v>449</v>
      </c>
      <c r="C56" s="19">
        <v>8</v>
      </c>
      <c r="D56" s="17" t="s">
        <v>144</v>
      </c>
      <c r="E56" s="26"/>
      <c r="F56" s="27">
        <f>C56*E56</f>
        <v>0</v>
      </c>
    </row>
    <row r="57" spans="1:6" ht="15.5">
      <c r="A57" s="28" t="s">
        <v>69</v>
      </c>
      <c r="B57" s="115" t="s">
        <v>142</v>
      </c>
      <c r="C57" s="116"/>
      <c r="D57" s="116"/>
      <c r="E57" s="116"/>
      <c r="F57" s="117"/>
    </row>
    <row r="58" spans="1:6" ht="15" thickBot="1">
      <c r="A58" s="18">
        <v>2</v>
      </c>
      <c r="B58" s="46" t="s">
        <v>78</v>
      </c>
      <c r="C58" s="19">
        <v>20</v>
      </c>
      <c r="D58" s="17" t="s">
        <v>1</v>
      </c>
      <c r="E58" s="26"/>
      <c r="F58" s="27">
        <f>C58*E58</f>
        <v>0</v>
      </c>
    </row>
    <row r="59" spans="1:6" ht="15.5">
      <c r="A59" s="28" t="s">
        <v>70</v>
      </c>
      <c r="B59" s="115" t="s">
        <v>142</v>
      </c>
      <c r="C59" s="116"/>
      <c r="D59" s="116"/>
      <c r="E59" s="116"/>
      <c r="F59" s="117"/>
    </row>
    <row r="60" spans="1:6" ht="15" thickBot="1">
      <c r="A60" s="18">
        <v>3</v>
      </c>
      <c r="B60" s="46" t="s">
        <v>143</v>
      </c>
      <c r="C60" s="19">
        <v>90</v>
      </c>
      <c r="D60" s="17" t="s">
        <v>1</v>
      </c>
      <c r="E60" s="26"/>
      <c r="F60" s="27">
        <f>C60*E60</f>
        <v>0</v>
      </c>
    </row>
    <row r="61" spans="1:6" ht="15.5">
      <c r="A61" s="28" t="s">
        <v>71</v>
      </c>
      <c r="B61" s="115" t="s">
        <v>603</v>
      </c>
      <c r="C61" s="116"/>
      <c r="D61" s="116"/>
      <c r="E61" s="116"/>
      <c r="F61" s="117"/>
    </row>
    <row r="62" spans="1:6" ht="15" thickBot="1">
      <c r="A62" s="18">
        <v>4</v>
      </c>
      <c r="B62" s="56" t="s">
        <v>604</v>
      </c>
      <c r="C62" s="19">
        <v>0.2</v>
      </c>
      <c r="D62" s="17" t="s">
        <v>31</v>
      </c>
      <c r="E62" s="26"/>
      <c r="F62" s="27">
        <f>C62*E62</f>
        <v>0</v>
      </c>
    </row>
    <row r="63" spans="1:6" ht="15.5">
      <c r="A63" s="28" t="s">
        <v>72</v>
      </c>
      <c r="B63" s="115" t="s">
        <v>145</v>
      </c>
      <c r="C63" s="116"/>
      <c r="D63" s="116"/>
      <c r="E63" s="116"/>
      <c r="F63" s="117"/>
    </row>
    <row r="64" spans="1:6" ht="58.5" thickBot="1">
      <c r="A64" s="18">
        <v>5</v>
      </c>
      <c r="B64" s="56" t="s">
        <v>450</v>
      </c>
      <c r="C64" s="19">
        <v>1</v>
      </c>
      <c r="D64" s="17" t="s">
        <v>95</v>
      </c>
      <c r="E64" s="26"/>
      <c r="F64" s="27">
        <f>C64*E64</f>
        <v>0</v>
      </c>
    </row>
    <row r="65" spans="1:6" ht="15.5">
      <c r="A65" s="28" t="s">
        <v>614</v>
      </c>
      <c r="B65" s="115" t="s">
        <v>79</v>
      </c>
      <c r="C65" s="116"/>
      <c r="D65" s="116"/>
      <c r="E65" s="116"/>
      <c r="F65" s="117"/>
    </row>
    <row r="66" spans="1:6" ht="26.5" thickBot="1">
      <c r="A66" s="18">
        <v>6</v>
      </c>
      <c r="B66" s="46" t="s">
        <v>80</v>
      </c>
      <c r="C66" s="19">
        <v>1</v>
      </c>
      <c r="D66" s="17" t="s">
        <v>2</v>
      </c>
      <c r="E66" s="26"/>
      <c r="F66" s="27">
        <f>C66*E66</f>
        <v>0</v>
      </c>
    </row>
    <row r="67" spans="1:6" ht="15" thickBot="1">
      <c r="A67" s="140" t="s">
        <v>195</v>
      </c>
      <c r="B67" s="141"/>
      <c r="C67" s="141"/>
      <c r="D67" s="141"/>
      <c r="E67" s="142"/>
      <c r="F67" s="45">
        <f>SUM(F66,F64,F62,F60,F58,F56)</f>
        <v>0</v>
      </c>
    </row>
    <row r="68" spans="1:6" ht="21.5" thickBot="1">
      <c r="A68" s="39" t="s">
        <v>73</v>
      </c>
      <c r="B68" s="31" t="s">
        <v>89</v>
      </c>
      <c r="C68" s="9"/>
      <c r="D68" s="9"/>
      <c r="E68" s="24"/>
      <c r="F68" s="25"/>
    </row>
    <row r="69" spans="1:6" ht="15.5">
      <c r="A69" s="28" t="s">
        <v>612</v>
      </c>
      <c r="B69" s="115" t="s">
        <v>599</v>
      </c>
      <c r="C69" s="116"/>
      <c r="D69" s="116"/>
      <c r="E69" s="116"/>
      <c r="F69" s="117"/>
    </row>
    <row r="70" spans="1:6" ht="15" thickBot="1">
      <c r="A70" s="18">
        <v>1</v>
      </c>
      <c r="B70" s="56" t="s">
        <v>598</v>
      </c>
      <c r="C70" s="19">
        <v>0.6</v>
      </c>
      <c r="D70" s="17" t="s">
        <v>31</v>
      </c>
      <c r="E70" s="26"/>
      <c r="F70" s="27">
        <f>C70*E70</f>
        <v>0</v>
      </c>
    </row>
    <row r="71" spans="1:6" ht="15.5">
      <c r="A71" s="28" t="s">
        <v>613</v>
      </c>
      <c r="B71" s="115" t="s">
        <v>47</v>
      </c>
      <c r="C71" s="116"/>
      <c r="D71" s="116"/>
      <c r="E71" s="116"/>
      <c r="F71" s="117"/>
    </row>
    <row r="72" spans="1:6" ht="58.5" thickBot="1">
      <c r="A72" s="18">
        <v>2</v>
      </c>
      <c r="B72" s="56" t="s">
        <v>600</v>
      </c>
      <c r="C72" s="19">
        <v>1</v>
      </c>
      <c r="D72" s="17" t="s">
        <v>95</v>
      </c>
      <c r="E72" s="26"/>
      <c r="F72" s="27">
        <f>C72*E72</f>
        <v>0</v>
      </c>
    </row>
    <row r="73" spans="1:6" ht="15" thickBot="1">
      <c r="A73" s="140" t="s">
        <v>196</v>
      </c>
      <c r="B73" s="141"/>
      <c r="C73" s="141"/>
      <c r="D73" s="141"/>
      <c r="E73" s="142"/>
      <c r="F73" s="45">
        <f>SUM(F72,F70)</f>
        <v>0</v>
      </c>
    </row>
    <row r="74" spans="1:6" ht="19" thickBot="1">
      <c r="A74" s="137" t="s">
        <v>402</v>
      </c>
      <c r="B74" s="138"/>
      <c r="C74" s="138"/>
      <c r="D74" s="138"/>
      <c r="E74" s="139"/>
      <c r="F74" s="38">
        <f>SUM(F73,F67,F53,F41,F37,F31,F25,F15,F7)</f>
        <v>0</v>
      </c>
    </row>
  </sheetData>
  <mergeCells count="39">
    <mergeCell ref="B61:F61"/>
    <mergeCell ref="B4:F4"/>
    <mergeCell ref="B5:F5"/>
    <mergeCell ref="A1:F1"/>
    <mergeCell ref="A2:F2"/>
    <mergeCell ref="A15:E15"/>
    <mergeCell ref="A7:E7"/>
    <mergeCell ref="B9:F9"/>
    <mergeCell ref="B11:F11"/>
    <mergeCell ref="B13:F13"/>
    <mergeCell ref="B33:F33"/>
    <mergeCell ref="B17:F17"/>
    <mergeCell ref="B19:F19"/>
    <mergeCell ref="B21:F21"/>
    <mergeCell ref="B23:F23"/>
    <mergeCell ref="A25:E25"/>
    <mergeCell ref="B27:F27"/>
    <mergeCell ref="B29:F29"/>
    <mergeCell ref="A31:E31"/>
    <mergeCell ref="B35:F35"/>
    <mergeCell ref="A37:E37"/>
    <mergeCell ref="B39:F39"/>
    <mergeCell ref="A41:E41"/>
    <mergeCell ref="B59:F59"/>
    <mergeCell ref="B43:F43"/>
    <mergeCell ref="B45:F45"/>
    <mergeCell ref="B47:F47"/>
    <mergeCell ref="B49:F49"/>
    <mergeCell ref="B51:F51"/>
    <mergeCell ref="A53:E53"/>
    <mergeCell ref="B55:F55"/>
    <mergeCell ref="B57:F57"/>
    <mergeCell ref="A74:E74"/>
    <mergeCell ref="A73:E73"/>
    <mergeCell ref="B63:F63"/>
    <mergeCell ref="B65:F65"/>
    <mergeCell ref="A67:E67"/>
    <mergeCell ref="B69:F69"/>
    <mergeCell ref="B71:F71"/>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75"/>
  <sheetViews>
    <sheetView topLeftCell="A58" workbookViewId="0">
      <selection activeCell="B77" sqref="B77"/>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358</v>
      </c>
      <c r="B2" s="120"/>
      <c r="C2" s="120"/>
      <c r="D2" s="120"/>
      <c r="E2" s="120"/>
      <c r="F2" s="121"/>
    </row>
    <row r="3" spans="1:6" ht="37.5" thickBot="1">
      <c r="A3" s="11" t="s">
        <v>20</v>
      </c>
      <c r="B3" s="12" t="s">
        <v>21</v>
      </c>
      <c r="C3" s="12" t="s">
        <v>3</v>
      </c>
      <c r="D3" s="13" t="s">
        <v>0</v>
      </c>
      <c r="E3" s="12" t="s">
        <v>26</v>
      </c>
      <c r="F3" s="14" t="s">
        <v>13</v>
      </c>
    </row>
    <row r="4" spans="1:6" ht="21.5" thickBot="1">
      <c r="A4" s="30" t="s">
        <v>19</v>
      </c>
      <c r="B4" s="159" t="s">
        <v>44</v>
      </c>
      <c r="C4" s="160"/>
      <c r="D4" s="160"/>
      <c r="E4" s="160"/>
      <c r="F4" s="161"/>
    </row>
    <row r="5" spans="1:6" ht="15.5">
      <c r="A5" s="28" t="s">
        <v>177</v>
      </c>
      <c r="B5" s="115" t="s">
        <v>101</v>
      </c>
      <c r="C5" s="116"/>
      <c r="D5" s="116"/>
      <c r="E5" s="116"/>
      <c r="F5" s="117"/>
    </row>
    <row r="6" spans="1:6" ht="44" thickBot="1">
      <c r="A6" s="18">
        <v>1</v>
      </c>
      <c r="B6" s="7" t="s">
        <v>261</v>
      </c>
      <c r="C6" s="19">
        <v>5</v>
      </c>
      <c r="D6" s="17" t="s">
        <v>31</v>
      </c>
      <c r="E6" s="26"/>
      <c r="F6" s="27">
        <f>C6*E6</f>
        <v>0</v>
      </c>
    </row>
    <row r="7" spans="1:6" ht="15.5">
      <c r="A7" s="28" t="s">
        <v>178</v>
      </c>
      <c r="B7" s="115" t="s">
        <v>102</v>
      </c>
      <c r="C7" s="116"/>
      <c r="D7" s="116"/>
      <c r="E7" s="116"/>
      <c r="F7" s="117"/>
    </row>
    <row r="8" spans="1:6" ht="15" thickBot="1">
      <c r="A8" s="18">
        <v>2</v>
      </c>
      <c r="B8" s="7" t="s">
        <v>262</v>
      </c>
      <c r="C8" s="19">
        <v>2.6</v>
      </c>
      <c r="D8" s="17" t="s">
        <v>31</v>
      </c>
      <c r="E8" s="26"/>
      <c r="F8" s="27">
        <f>C8*E8</f>
        <v>0</v>
      </c>
    </row>
    <row r="9" spans="1:6" ht="15.65" customHeight="1">
      <c r="A9" s="28" t="s">
        <v>179</v>
      </c>
      <c r="B9" s="115" t="s">
        <v>266</v>
      </c>
      <c r="C9" s="116"/>
      <c r="D9" s="116"/>
      <c r="E9" s="116"/>
      <c r="F9" s="117"/>
    </row>
    <row r="10" spans="1:6" ht="24.5" thickBot="1">
      <c r="A10" s="18">
        <v>3</v>
      </c>
      <c r="B10" s="43" t="s">
        <v>265</v>
      </c>
      <c r="C10" s="19">
        <f>2.5+1.3</f>
        <v>3.8</v>
      </c>
      <c r="D10" s="17" t="s">
        <v>31</v>
      </c>
      <c r="E10" s="26"/>
      <c r="F10" s="27">
        <f>C10*E10</f>
        <v>0</v>
      </c>
    </row>
    <row r="11" spans="1:6" ht="15.5">
      <c r="A11" s="28" t="s">
        <v>180</v>
      </c>
      <c r="B11" s="115" t="s">
        <v>517</v>
      </c>
      <c r="C11" s="116"/>
      <c r="D11" s="116"/>
      <c r="E11" s="116"/>
      <c r="F11" s="117"/>
    </row>
    <row r="12" spans="1:6" ht="44" thickBot="1">
      <c r="A12" s="18">
        <v>4</v>
      </c>
      <c r="B12" s="7" t="s">
        <v>518</v>
      </c>
      <c r="C12" s="19">
        <f>80+5</f>
        <v>85</v>
      </c>
      <c r="D12" s="17" t="s">
        <v>35</v>
      </c>
      <c r="E12" s="26"/>
      <c r="F12" s="27">
        <f>C12*E12</f>
        <v>0</v>
      </c>
    </row>
    <row r="13" spans="1:6" ht="15.5">
      <c r="A13" s="28" t="s">
        <v>181</v>
      </c>
      <c r="B13" s="115" t="s">
        <v>516</v>
      </c>
      <c r="C13" s="116"/>
      <c r="D13" s="116"/>
      <c r="E13" s="116"/>
      <c r="F13" s="117"/>
    </row>
    <row r="14" spans="1:6" ht="29.5" thickBot="1">
      <c r="A14" s="18">
        <v>5</v>
      </c>
      <c r="B14" s="7" t="s">
        <v>267</v>
      </c>
      <c r="C14" s="19">
        <f>5.5+1.4</f>
        <v>6.9</v>
      </c>
      <c r="D14" s="17" t="s">
        <v>31</v>
      </c>
      <c r="E14" s="26"/>
      <c r="F14" s="27">
        <f>C14*E14</f>
        <v>0</v>
      </c>
    </row>
    <row r="15" spans="1:6" ht="15.5">
      <c r="A15" s="28" t="s">
        <v>182</v>
      </c>
      <c r="B15" s="115" t="s">
        <v>268</v>
      </c>
      <c r="C15" s="116"/>
      <c r="D15" s="116"/>
      <c r="E15" s="116"/>
      <c r="F15" s="117"/>
    </row>
    <row r="16" spans="1:6" ht="15" thickBot="1">
      <c r="A16" s="18">
        <v>6</v>
      </c>
      <c r="B16" s="7" t="s">
        <v>269</v>
      </c>
      <c r="C16" s="19">
        <v>15</v>
      </c>
      <c r="D16" s="17" t="s">
        <v>35</v>
      </c>
      <c r="E16" s="26"/>
      <c r="F16" s="27">
        <f>C16*E16</f>
        <v>0</v>
      </c>
    </row>
    <row r="17" spans="1:6" ht="15" thickBot="1">
      <c r="A17" s="140" t="s">
        <v>27</v>
      </c>
      <c r="B17" s="141"/>
      <c r="C17" s="141"/>
      <c r="D17" s="141"/>
      <c r="E17" s="142"/>
      <c r="F17" s="45">
        <f>SUM(F16,F14,F12,F10,F8,F6)</f>
        <v>0</v>
      </c>
    </row>
    <row r="18" spans="1:6" ht="21.5" thickBot="1">
      <c r="A18" s="30" t="s">
        <v>22</v>
      </c>
      <c r="B18" s="31" t="s">
        <v>48</v>
      </c>
      <c r="C18" s="9"/>
      <c r="D18" s="9"/>
      <c r="E18" s="24"/>
      <c r="F18" s="25"/>
    </row>
    <row r="19" spans="1:6" ht="15.65" customHeight="1">
      <c r="A19" s="28" t="s">
        <v>11</v>
      </c>
      <c r="B19" s="115" t="s">
        <v>38</v>
      </c>
      <c r="C19" s="116"/>
      <c r="D19" s="116"/>
      <c r="E19" s="116"/>
      <c r="F19" s="117"/>
    </row>
    <row r="20" spans="1:6" ht="44" thickBot="1">
      <c r="A20" s="18">
        <v>1</v>
      </c>
      <c r="B20" s="7" t="s">
        <v>443</v>
      </c>
      <c r="C20" s="19">
        <f>13.2+14+1.6</f>
        <v>28.8</v>
      </c>
      <c r="D20" s="17" t="s">
        <v>35</v>
      </c>
      <c r="E20" s="26"/>
      <c r="F20" s="27">
        <f>C20*E20</f>
        <v>0</v>
      </c>
    </row>
    <row r="21" spans="1:6" ht="15.5">
      <c r="A21" s="28" t="s">
        <v>10</v>
      </c>
      <c r="B21" s="115" t="s">
        <v>37</v>
      </c>
      <c r="C21" s="116"/>
      <c r="D21" s="116"/>
      <c r="E21" s="116"/>
      <c r="F21" s="117"/>
    </row>
    <row r="22" spans="1:6" ht="29.5" thickBot="1">
      <c r="A22" s="18">
        <v>2</v>
      </c>
      <c r="B22" s="7" t="s">
        <v>515</v>
      </c>
      <c r="C22" s="19">
        <v>2</v>
      </c>
      <c r="D22" s="17" t="s">
        <v>35</v>
      </c>
      <c r="E22" s="26"/>
      <c r="F22" s="27">
        <f>C22*E22</f>
        <v>0</v>
      </c>
    </row>
    <row r="23" spans="1:6" ht="15.5">
      <c r="A23" s="28" t="s">
        <v>9</v>
      </c>
      <c r="B23" s="115" t="s">
        <v>120</v>
      </c>
      <c r="C23" s="116"/>
      <c r="D23" s="116"/>
      <c r="E23" s="116"/>
      <c r="F23" s="117"/>
    </row>
    <row r="24" spans="1:6" ht="29.5" thickBot="1">
      <c r="A24" s="18">
        <v>3</v>
      </c>
      <c r="B24" s="7" t="s">
        <v>437</v>
      </c>
      <c r="C24" s="19">
        <v>1</v>
      </c>
      <c r="D24" s="17" t="s">
        <v>2</v>
      </c>
      <c r="E24" s="26"/>
      <c r="F24" s="27">
        <f>C24*E24</f>
        <v>0</v>
      </c>
    </row>
    <row r="25" spans="1:6" ht="15.5">
      <c r="A25" s="28" t="s">
        <v>8</v>
      </c>
      <c r="B25" s="115" t="s">
        <v>232</v>
      </c>
      <c r="C25" s="116"/>
      <c r="D25" s="116"/>
      <c r="E25" s="116"/>
      <c r="F25" s="117"/>
    </row>
    <row r="26" spans="1:6" ht="29.5" thickBot="1">
      <c r="A26" s="18">
        <v>4</v>
      </c>
      <c r="B26" s="7" t="s">
        <v>445</v>
      </c>
      <c r="C26" s="19">
        <v>150</v>
      </c>
      <c r="D26" s="17" t="s">
        <v>35</v>
      </c>
      <c r="E26" s="26"/>
      <c r="F26" s="27">
        <f>C26*E26</f>
        <v>0</v>
      </c>
    </row>
    <row r="27" spans="1:6" ht="15" thickBot="1">
      <c r="A27" s="140" t="s">
        <v>28</v>
      </c>
      <c r="B27" s="141"/>
      <c r="C27" s="141"/>
      <c r="D27" s="141"/>
      <c r="E27" s="142"/>
      <c r="F27" s="45">
        <f>SUM(F26,F24,F22,F20)</f>
        <v>0</v>
      </c>
    </row>
    <row r="28" spans="1:6" ht="21.5" thickBot="1">
      <c r="A28" s="30" t="s">
        <v>23</v>
      </c>
      <c r="B28" s="31" t="s">
        <v>50</v>
      </c>
      <c r="C28" s="9"/>
      <c r="D28" s="9"/>
      <c r="E28" s="24"/>
      <c r="F28" s="25"/>
    </row>
    <row r="29" spans="1:6" ht="15.5">
      <c r="A29" s="28" t="s">
        <v>14</v>
      </c>
      <c r="B29" s="115" t="s">
        <v>106</v>
      </c>
      <c r="C29" s="116"/>
      <c r="D29" s="116"/>
      <c r="E29" s="116"/>
      <c r="F29" s="117"/>
    </row>
    <row r="30" spans="1:6" ht="15" thickBot="1">
      <c r="A30" s="18">
        <v>1</v>
      </c>
      <c r="B30" s="7" t="s">
        <v>125</v>
      </c>
      <c r="C30" s="19">
        <v>160</v>
      </c>
      <c r="D30" s="17" t="s">
        <v>35</v>
      </c>
      <c r="E30" s="26"/>
      <c r="F30" s="27">
        <f>C30*E30</f>
        <v>0</v>
      </c>
    </row>
    <row r="31" spans="1:6" ht="15.5">
      <c r="A31" s="28" t="s">
        <v>16</v>
      </c>
      <c r="B31" s="115" t="s">
        <v>107</v>
      </c>
      <c r="C31" s="116"/>
      <c r="D31" s="116"/>
      <c r="E31" s="116"/>
      <c r="F31" s="117"/>
    </row>
    <row r="32" spans="1:6" ht="15" thickBot="1">
      <c r="A32" s="18">
        <v>2</v>
      </c>
      <c r="B32" s="33" t="s">
        <v>239</v>
      </c>
      <c r="C32" s="19">
        <v>160</v>
      </c>
      <c r="D32" s="17" t="s">
        <v>35</v>
      </c>
      <c r="E32" s="26"/>
      <c r="F32" s="27">
        <f>C32*E32</f>
        <v>0</v>
      </c>
    </row>
    <row r="33" spans="1:6" ht="15.5">
      <c r="A33" s="28" t="s">
        <v>17</v>
      </c>
      <c r="B33" s="115" t="s">
        <v>116</v>
      </c>
      <c r="C33" s="116"/>
      <c r="D33" s="116"/>
      <c r="E33" s="116"/>
      <c r="F33" s="117"/>
    </row>
    <row r="34" spans="1:6" ht="29.5" thickBot="1">
      <c r="A34" s="18">
        <v>3</v>
      </c>
      <c r="B34" s="7" t="s">
        <v>146</v>
      </c>
      <c r="C34" s="19">
        <v>20</v>
      </c>
      <c r="D34" s="17" t="s">
        <v>471</v>
      </c>
      <c r="E34" s="26"/>
      <c r="F34" s="27">
        <f>C34*E34</f>
        <v>0</v>
      </c>
    </row>
    <row r="35" spans="1:6" ht="15.5">
      <c r="A35" s="28" t="s">
        <v>18</v>
      </c>
      <c r="B35" s="156" t="s">
        <v>117</v>
      </c>
      <c r="C35" s="157"/>
      <c r="D35" s="157"/>
      <c r="E35" s="157"/>
      <c r="F35" s="158"/>
    </row>
    <row r="36" spans="1:6" ht="15" thickBot="1">
      <c r="A36" s="18">
        <v>4</v>
      </c>
      <c r="B36" s="7" t="s">
        <v>270</v>
      </c>
      <c r="C36" s="19">
        <v>50</v>
      </c>
      <c r="D36" s="17" t="s">
        <v>35</v>
      </c>
      <c r="E36" s="26"/>
      <c r="F36" s="27">
        <f>C36*E36</f>
        <v>0</v>
      </c>
    </row>
    <row r="37" spans="1:6" ht="15.5">
      <c r="A37" s="28" t="s">
        <v>174</v>
      </c>
      <c r="B37" s="156" t="s">
        <v>470</v>
      </c>
      <c r="C37" s="157"/>
      <c r="D37" s="157"/>
      <c r="E37" s="157"/>
      <c r="F37" s="158"/>
    </row>
    <row r="38" spans="1:6" ht="15" thickBot="1">
      <c r="A38" s="18">
        <v>5</v>
      </c>
      <c r="B38" s="7" t="s">
        <v>271</v>
      </c>
      <c r="C38" s="19">
        <v>25</v>
      </c>
      <c r="D38" s="17" t="s">
        <v>1</v>
      </c>
      <c r="E38" s="26"/>
      <c r="F38" s="27">
        <f>C38*E38</f>
        <v>0</v>
      </c>
    </row>
    <row r="39" spans="1:6" ht="15.5">
      <c r="A39" s="28" t="s">
        <v>175</v>
      </c>
      <c r="B39" s="156" t="s">
        <v>118</v>
      </c>
      <c r="C39" s="157"/>
      <c r="D39" s="157"/>
      <c r="E39" s="157"/>
      <c r="F39" s="158"/>
    </row>
    <row r="40" spans="1:6" ht="15" thickBot="1">
      <c r="A40" s="18">
        <v>6</v>
      </c>
      <c r="B40" s="7"/>
      <c r="C40" s="19">
        <v>50</v>
      </c>
      <c r="D40" s="17" t="s">
        <v>35</v>
      </c>
      <c r="E40" s="26"/>
      <c r="F40" s="27">
        <f>C40*E40</f>
        <v>0</v>
      </c>
    </row>
    <row r="41" spans="1:6" ht="15.5">
      <c r="A41" s="28" t="s">
        <v>176</v>
      </c>
      <c r="B41" s="156" t="s">
        <v>119</v>
      </c>
      <c r="C41" s="157"/>
      <c r="D41" s="157"/>
      <c r="E41" s="157"/>
      <c r="F41" s="158"/>
    </row>
    <row r="42" spans="1:6" ht="15" thickBot="1">
      <c r="A42" s="18">
        <v>7</v>
      </c>
      <c r="B42" s="7"/>
      <c r="C42" s="19">
        <v>50</v>
      </c>
      <c r="D42" s="17" t="s">
        <v>35</v>
      </c>
      <c r="E42" s="26"/>
      <c r="F42" s="27">
        <f>C42*E42</f>
        <v>0</v>
      </c>
    </row>
    <row r="43" spans="1:6" ht="15" thickBot="1">
      <c r="A43" s="140" t="s">
        <v>12</v>
      </c>
      <c r="B43" s="141"/>
      <c r="C43" s="141"/>
      <c r="D43" s="141"/>
      <c r="E43" s="142"/>
      <c r="F43" s="45">
        <f>SUM(F42,F40,F38,F36,F34,F32,F30)</f>
        <v>0</v>
      </c>
    </row>
    <row r="44" spans="1:6" ht="21.5" thickBot="1">
      <c r="A44" s="30" t="s">
        <v>24</v>
      </c>
      <c r="B44" s="31" t="s">
        <v>49</v>
      </c>
      <c r="C44" s="9"/>
      <c r="D44" s="9"/>
      <c r="E44" s="24"/>
      <c r="F44" s="25"/>
    </row>
    <row r="45" spans="1:6" ht="15.5">
      <c r="A45" s="28" t="s">
        <v>52</v>
      </c>
      <c r="B45" s="115" t="s">
        <v>114</v>
      </c>
      <c r="C45" s="116"/>
      <c r="D45" s="116"/>
      <c r="E45" s="116"/>
      <c r="F45" s="117"/>
    </row>
    <row r="46" spans="1:6" ht="29.5" thickBot="1">
      <c r="A46" s="18">
        <v>1</v>
      </c>
      <c r="B46" s="7" t="s">
        <v>250</v>
      </c>
      <c r="C46" s="19">
        <v>19</v>
      </c>
      <c r="D46" s="17" t="s">
        <v>35</v>
      </c>
      <c r="E46" s="26"/>
      <c r="F46" s="27">
        <f>C46*E46</f>
        <v>0</v>
      </c>
    </row>
    <row r="47" spans="1:6" ht="15.5">
      <c r="A47" s="28" t="s">
        <v>53</v>
      </c>
      <c r="B47" s="115" t="s">
        <v>121</v>
      </c>
      <c r="C47" s="116"/>
      <c r="D47" s="116"/>
      <c r="E47" s="116"/>
      <c r="F47" s="117"/>
    </row>
    <row r="48" spans="1:6" ht="33" customHeight="1" thickBot="1">
      <c r="A48" s="18">
        <v>2</v>
      </c>
      <c r="B48" s="7" t="s">
        <v>226</v>
      </c>
      <c r="C48" s="19">
        <v>22</v>
      </c>
      <c r="D48" s="17" t="s">
        <v>35</v>
      </c>
      <c r="E48" s="26"/>
      <c r="F48" s="27">
        <f>C48*E48</f>
        <v>0</v>
      </c>
    </row>
    <row r="49" spans="1:6" ht="15" thickBot="1">
      <c r="A49" s="140" t="s">
        <v>29</v>
      </c>
      <c r="B49" s="141"/>
      <c r="C49" s="141"/>
      <c r="D49" s="141"/>
      <c r="E49" s="142"/>
      <c r="F49" s="45">
        <f>SUM(F48,F46)</f>
        <v>0</v>
      </c>
    </row>
    <row r="50" spans="1:6" ht="21.5" thickBot="1">
      <c r="A50" s="30" t="s">
        <v>25</v>
      </c>
      <c r="B50" s="31" t="s">
        <v>74</v>
      </c>
      <c r="C50" s="9"/>
      <c r="D50" s="9"/>
      <c r="E50" s="24"/>
      <c r="F50" s="25"/>
    </row>
    <row r="51" spans="1:6" ht="15.5">
      <c r="A51" s="28" t="s">
        <v>54</v>
      </c>
      <c r="B51" s="115" t="s">
        <v>167</v>
      </c>
      <c r="C51" s="116"/>
      <c r="D51" s="116"/>
      <c r="E51" s="116"/>
      <c r="F51" s="117"/>
    </row>
    <row r="52" spans="1:6" ht="29.5" thickBot="1">
      <c r="A52" s="18">
        <v>1</v>
      </c>
      <c r="B52" s="7" t="s">
        <v>216</v>
      </c>
      <c r="C52" s="34">
        <f>5.5+8</f>
        <v>13.5</v>
      </c>
      <c r="D52" s="35" t="s">
        <v>35</v>
      </c>
      <c r="E52" s="36"/>
      <c r="F52" s="27">
        <f>C52*E52</f>
        <v>0</v>
      </c>
    </row>
    <row r="53" spans="1:6" ht="15.5">
      <c r="A53" s="28" t="s">
        <v>55</v>
      </c>
      <c r="B53" s="115" t="s">
        <v>446</v>
      </c>
      <c r="C53" s="116"/>
      <c r="D53" s="116"/>
      <c r="E53" s="116"/>
      <c r="F53" s="117"/>
    </row>
    <row r="54" spans="1:6" ht="15" thickBot="1">
      <c r="A54" s="18">
        <v>2</v>
      </c>
      <c r="B54" s="33" t="s">
        <v>147</v>
      </c>
      <c r="C54" s="34">
        <v>1</v>
      </c>
      <c r="D54" s="35" t="s">
        <v>95</v>
      </c>
      <c r="E54" s="36"/>
      <c r="F54" s="27">
        <f>C54*E54</f>
        <v>0</v>
      </c>
    </row>
    <row r="55" spans="1:6" ht="15.5">
      <c r="A55" s="28" t="s">
        <v>56</v>
      </c>
      <c r="B55" s="125" t="s">
        <v>447</v>
      </c>
      <c r="C55" s="126"/>
      <c r="D55" s="126"/>
      <c r="E55" s="126"/>
      <c r="F55" s="127"/>
    </row>
    <row r="56" spans="1:6" ht="29.5" thickBot="1">
      <c r="A56" s="18">
        <v>3</v>
      </c>
      <c r="B56" s="33" t="s">
        <v>448</v>
      </c>
      <c r="C56" s="19">
        <v>0.75</v>
      </c>
      <c r="D56" s="17" t="s">
        <v>35</v>
      </c>
      <c r="E56" s="26"/>
      <c r="F56" s="27">
        <f>C56*E56</f>
        <v>0</v>
      </c>
    </row>
    <row r="57" spans="1:6" ht="15" thickBot="1">
      <c r="A57" s="140" t="s">
        <v>193</v>
      </c>
      <c r="B57" s="141"/>
      <c r="C57" s="141"/>
      <c r="D57" s="141"/>
      <c r="E57" s="142"/>
      <c r="F57" s="45">
        <f>SUM(F56,F54,F52)</f>
        <v>0</v>
      </c>
    </row>
    <row r="58" spans="1:6" ht="21.5" thickBot="1">
      <c r="A58" s="30" t="s">
        <v>30</v>
      </c>
      <c r="B58" s="31" t="s">
        <v>46</v>
      </c>
      <c r="C58" s="9"/>
      <c r="D58" s="9"/>
      <c r="E58" s="24"/>
      <c r="F58" s="25"/>
    </row>
    <row r="59" spans="1:6" ht="15.5">
      <c r="A59" s="28" t="s">
        <v>57</v>
      </c>
      <c r="B59" s="115" t="s">
        <v>173</v>
      </c>
      <c r="C59" s="116"/>
      <c r="D59" s="116"/>
      <c r="E59" s="116"/>
      <c r="F59" s="117"/>
    </row>
    <row r="60" spans="1:6" ht="15" thickBot="1">
      <c r="A60" s="18">
        <v>1</v>
      </c>
      <c r="B60" s="33"/>
      <c r="C60" s="34">
        <v>1</v>
      </c>
      <c r="D60" s="35" t="s">
        <v>95</v>
      </c>
      <c r="E60" s="36"/>
      <c r="F60" s="27">
        <f>C60*E60</f>
        <v>0</v>
      </c>
    </row>
    <row r="61" spans="1:6" ht="15" thickBot="1">
      <c r="A61" s="140" t="s">
        <v>34</v>
      </c>
      <c r="B61" s="141"/>
      <c r="C61" s="141"/>
      <c r="D61" s="141"/>
      <c r="E61" s="142"/>
      <c r="F61" s="45">
        <f>SUM(F60)</f>
        <v>0</v>
      </c>
    </row>
    <row r="62" spans="1:6" ht="42.5" thickBot="1">
      <c r="A62" s="30" t="s">
        <v>60</v>
      </c>
      <c r="B62" s="31" t="s">
        <v>90</v>
      </c>
      <c r="C62" s="9"/>
      <c r="D62" s="9"/>
      <c r="E62" s="24"/>
      <c r="F62" s="25"/>
    </row>
    <row r="63" spans="1:6" ht="15.5">
      <c r="A63" s="28" t="s">
        <v>61</v>
      </c>
      <c r="B63" s="115" t="s">
        <v>90</v>
      </c>
      <c r="C63" s="116"/>
      <c r="D63" s="116"/>
      <c r="E63" s="116"/>
      <c r="F63" s="117"/>
    </row>
    <row r="64" spans="1:6" ht="26.5" thickBot="1">
      <c r="A64" s="18">
        <v>1</v>
      </c>
      <c r="B64" s="46" t="s">
        <v>213</v>
      </c>
      <c r="C64" s="34">
        <v>1</v>
      </c>
      <c r="D64" s="35" t="s">
        <v>77</v>
      </c>
      <c r="E64" s="36"/>
      <c r="F64" s="27">
        <f>C64*E64</f>
        <v>0</v>
      </c>
    </row>
    <row r="65" spans="1:6" ht="15.5">
      <c r="A65" s="28" t="s">
        <v>62</v>
      </c>
      <c r="B65" s="115" t="s">
        <v>81</v>
      </c>
      <c r="C65" s="116"/>
      <c r="D65" s="116"/>
      <c r="E65" s="116"/>
      <c r="F65" s="117"/>
    </row>
    <row r="66" spans="1:6" ht="15" thickBot="1">
      <c r="A66" s="18">
        <v>2</v>
      </c>
      <c r="B66" s="46" t="s">
        <v>82</v>
      </c>
      <c r="C66" s="34">
        <v>90</v>
      </c>
      <c r="D66" s="35" t="s">
        <v>1</v>
      </c>
      <c r="E66" s="36"/>
      <c r="F66" s="27">
        <f>C66*E66</f>
        <v>0</v>
      </c>
    </row>
    <row r="67" spans="1:6" ht="15.5">
      <c r="A67" s="28" t="s">
        <v>63</v>
      </c>
      <c r="B67" s="125" t="s">
        <v>83</v>
      </c>
      <c r="C67" s="126"/>
      <c r="D67" s="126"/>
      <c r="E67" s="126"/>
      <c r="F67" s="127"/>
    </row>
    <row r="68" spans="1:6" ht="15" thickBot="1">
      <c r="A68" s="18">
        <v>3</v>
      </c>
      <c r="B68" s="47" t="s">
        <v>84</v>
      </c>
      <c r="C68" s="19">
        <v>1</v>
      </c>
      <c r="D68" s="17" t="s">
        <v>32</v>
      </c>
      <c r="E68" s="26"/>
      <c r="F68" s="27">
        <f>C68*E68</f>
        <v>0</v>
      </c>
    </row>
    <row r="69" spans="1:6" ht="15.5">
      <c r="A69" s="28" t="s">
        <v>64</v>
      </c>
      <c r="B69" s="125" t="s">
        <v>85</v>
      </c>
      <c r="C69" s="126"/>
      <c r="D69" s="126"/>
      <c r="E69" s="126"/>
      <c r="F69" s="127"/>
    </row>
    <row r="70" spans="1:6" ht="15" thickBot="1">
      <c r="A70" s="18">
        <v>4</v>
      </c>
      <c r="B70" s="48" t="s">
        <v>86</v>
      </c>
      <c r="C70" s="19">
        <v>80</v>
      </c>
      <c r="D70" s="17" t="s">
        <v>1</v>
      </c>
      <c r="E70" s="26"/>
      <c r="F70" s="27">
        <f>C70*E70</f>
        <v>0</v>
      </c>
    </row>
    <row r="71" spans="1:6" ht="15.5">
      <c r="A71" s="28" t="s">
        <v>65</v>
      </c>
      <c r="B71" s="115" t="s">
        <v>88</v>
      </c>
      <c r="C71" s="116"/>
      <c r="D71" s="116"/>
      <c r="E71" s="116"/>
      <c r="F71" s="117"/>
    </row>
    <row r="72" spans="1:6" ht="15" thickBot="1">
      <c r="A72" s="18">
        <v>5</v>
      </c>
      <c r="B72" s="48" t="s">
        <v>87</v>
      </c>
      <c r="C72" s="34">
        <v>1</v>
      </c>
      <c r="D72" s="35" t="s">
        <v>33</v>
      </c>
      <c r="E72" s="36"/>
      <c r="F72" s="27">
        <f>C72*E72</f>
        <v>0</v>
      </c>
    </row>
    <row r="73" spans="1:6" ht="15" thickBot="1">
      <c r="A73" s="140" t="s">
        <v>194</v>
      </c>
      <c r="B73" s="141"/>
      <c r="C73" s="141"/>
      <c r="D73" s="141"/>
      <c r="E73" s="142"/>
      <c r="F73" s="45">
        <f>SUM(F72,F70,F68,F66,F64)</f>
        <v>0</v>
      </c>
    </row>
    <row r="74" spans="1:6" ht="19" thickBot="1">
      <c r="A74" s="137" t="s">
        <v>428</v>
      </c>
      <c r="B74" s="138"/>
      <c r="C74" s="138"/>
      <c r="D74" s="138"/>
      <c r="E74" s="139"/>
      <c r="F74" s="38">
        <f>SUM(F73,F61,F57,F49,F43,F27,F17)</f>
        <v>0</v>
      </c>
    </row>
    <row r="75" spans="1:6">
      <c r="F75" s="60"/>
    </row>
  </sheetData>
  <mergeCells count="39">
    <mergeCell ref="A74:E74"/>
    <mergeCell ref="B35:F35"/>
    <mergeCell ref="B37:F37"/>
    <mergeCell ref="B41:F41"/>
    <mergeCell ref="B39:F39"/>
    <mergeCell ref="A61:E61"/>
    <mergeCell ref="B63:F63"/>
    <mergeCell ref="B65:F65"/>
    <mergeCell ref="B67:F67"/>
    <mergeCell ref="B69:F69"/>
    <mergeCell ref="B71:F71"/>
    <mergeCell ref="A73:E73"/>
    <mergeCell ref="B51:F51"/>
    <mergeCell ref="B53:F53"/>
    <mergeCell ref="B55:F55"/>
    <mergeCell ref="A57:E57"/>
    <mergeCell ref="B59:F59"/>
    <mergeCell ref="B29:F29"/>
    <mergeCell ref="B31:F31"/>
    <mergeCell ref="B33:F33"/>
    <mergeCell ref="A43:E43"/>
    <mergeCell ref="B45:F45"/>
    <mergeCell ref="B47:F47"/>
    <mergeCell ref="A49:E49"/>
    <mergeCell ref="B9:F9"/>
    <mergeCell ref="B11:F11"/>
    <mergeCell ref="B13:F13"/>
    <mergeCell ref="A27:E27"/>
    <mergeCell ref="B15:F15"/>
    <mergeCell ref="A17:E17"/>
    <mergeCell ref="B19:F19"/>
    <mergeCell ref="B21:F21"/>
    <mergeCell ref="B23:F23"/>
    <mergeCell ref="B25:F25"/>
    <mergeCell ref="A1:F1"/>
    <mergeCell ref="A2:F2"/>
    <mergeCell ref="B4:F4"/>
    <mergeCell ref="B5:F5"/>
    <mergeCell ref="B7:F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5"/>
  <sheetViews>
    <sheetView workbookViewId="0">
      <selection activeCell="E9" sqref="E9"/>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21.5" thickBot="1">
      <c r="A1" s="119" t="s">
        <v>361</v>
      </c>
      <c r="B1" s="120"/>
      <c r="C1" s="120"/>
      <c r="D1" s="120"/>
      <c r="E1" s="120"/>
      <c r="F1" s="121"/>
    </row>
    <row r="2" spans="1:6" ht="37.5" thickBot="1">
      <c r="A2" s="11" t="s">
        <v>20</v>
      </c>
      <c r="B2" s="12" t="s">
        <v>21</v>
      </c>
      <c r="C2" s="12" t="s">
        <v>3</v>
      </c>
      <c r="D2" s="13" t="s">
        <v>0</v>
      </c>
      <c r="E2" s="12" t="s">
        <v>26</v>
      </c>
      <c r="F2" s="14" t="s">
        <v>13</v>
      </c>
    </row>
    <row r="3" spans="1:6" ht="21.5" thickBot="1">
      <c r="A3" s="30" t="s">
        <v>19</v>
      </c>
      <c r="B3" s="147" t="s">
        <v>44</v>
      </c>
      <c r="C3" s="148"/>
      <c r="D3" s="148"/>
      <c r="E3" s="148"/>
      <c r="F3" s="149"/>
    </row>
    <row r="4" spans="1:6" ht="15.5">
      <c r="A4" s="28" t="s">
        <v>177</v>
      </c>
      <c r="B4" s="115" t="s">
        <v>509</v>
      </c>
      <c r="C4" s="116"/>
      <c r="D4" s="116"/>
      <c r="E4" s="116"/>
      <c r="F4" s="117"/>
    </row>
    <row r="5" spans="1:6" ht="44" thickBot="1">
      <c r="A5" s="18">
        <v>1</v>
      </c>
      <c r="B5" s="7" t="s">
        <v>510</v>
      </c>
      <c r="C5" s="19">
        <v>6</v>
      </c>
      <c r="D5" s="17" t="s">
        <v>31</v>
      </c>
      <c r="E5" s="26"/>
      <c r="F5" s="27">
        <f>C5*E5</f>
        <v>0</v>
      </c>
    </row>
    <row r="6" spans="1:6" ht="15" thickBot="1">
      <c r="A6" s="150" t="s">
        <v>27</v>
      </c>
      <c r="B6" s="151"/>
      <c r="C6" s="151"/>
      <c r="D6" s="151"/>
      <c r="E6" s="152"/>
      <c r="F6" s="61">
        <f>SUM(F5)</f>
        <v>0</v>
      </c>
    </row>
    <row r="7" spans="1:6" ht="21.5" thickBot="1">
      <c r="A7" s="30" t="s">
        <v>22</v>
      </c>
      <c r="B7" s="31" t="s">
        <v>50</v>
      </c>
      <c r="C7" s="9"/>
      <c r="D7" s="9"/>
      <c r="E7" s="24"/>
      <c r="F7" s="25"/>
    </row>
    <row r="8" spans="1:6" ht="15.5">
      <c r="A8" s="28" t="s">
        <v>11</v>
      </c>
      <c r="B8" s="115" t="s">
        <v>303</v>
      </c>
      <c r="C8" s="116"/>
      <c r="D8" s="116"/>
      <c r="E8" s="116"/>
      <c r="F8" s="117"/>
    </row>
    <row r="9" spans="1:6" ht="29.5" thickBot="1">
      <c r="A9" s="18">
        <v>1</v>
      </c>
      <c r="B9" s="7" t="s">
        <v>220</v>
      </c>
      <c r="C9" s="19">
        <v>13</v>
      </c>
      <c r="D9" s="17" t="s">
        <v>472</v>
      </c>
      <c r="E9" s="26"/>
      <c r="F9" s="27">
        <f>C9*E9</f>
        <v>0</v>
      </c>
    </row>
    <row r="10" spans="1:6" ht="15.5">
      <c r="A10" s="28" t="s">
        <v>10</v>
      </c>
      <c r="B10" s="115" t="s">
        <v>298</v>
      </c>
      <c r="C10" s="116"/>
      <c r="D10" s="116"/>
      <c r="E10" s="116"/>
      <c r="F10" s="117"/>
    </row>
    <row r="11" spans="1:6" ht="29.5" thickBot="1">
      <c r="A11" s="18">
        <v>2</v>
      </c>
      <c r="B11" s="7" t="s">
        <v>579</v>
      </c>
      <c r="C11" s="19">
        <v>783</v>
      </c>
      <c r="D11" s="17" t="s">
        <v>35</v>
      </c>
      <c r="E11" s="26"/>
      <c r="F11" s="27">
        <f>C11*E11</f>
        <v>0</v>
      </c>
    </row>
    <row r="12" spans="1:6" ht="15.5">
      <c r="A12" s="28" t="s">
        <v>9</v>
      </c>
      <c r="B12" s="115" t="s">
        <v>466</v>
      </c>
      <c r="C12" s="116"/>
      <c r="D12" s="116"/>
      <c r="E12" s="116"/>
      <c r="F12" s="117"/>
    </row>
    <row r="13" spans="1:6" ht="29.5" thickBot="1">
      <c r="A13" s="18">
        <v>3</v>
      </c>
      <c r="B13" s="65" t="s">
        <v>580</v>
      </c>
      <c r="C13" s="19">
        <v>783</v>
      </c>
      <c r="D13" s="17" t="s">
        <v>35</v>
      </c>
      <c r="E13" s="72"/>
      <c r="F13" s="27">
        <f>C13*E13</f>
        <v>0</v>
      </c>
    </row>
    <row r="14" spans="1:6" ht="15" thickBot="1">
      <c r="A14" s="150" t="s">
        <v>28</v>
      </c>
      <c r="B14" s="151"/>
      <c r="C14" s="151"/>
      <c r="D14" s="151"/>
      <c r="E14" s="152"/>
      <c r="F14" s="61">
        <f>SUM(F13,F11,F9)</f>
        <v>0</v>
      </c>
    </row>
    <row r="15" spans="1:6" ht="19" thickBot="1">
      <c r="A15" s="137" t="s">
        <v>402</v>
      </c>
      <c r="B15" s="138"/>
      <c r="C15" s="138"/>
      <c r="D15" s="138"/>
      <c r="E15" s="139"/>
      <c r="F15" s="38">
        <f>SUM(F14,F6)</f>
        <v>0</v>
      </c>
    </row>
  </sheetData>
  <mergeCells count="9">
    <mergeCell ref="A15:E15"/>
    <mergeCell ref="A14:E14"/>
    <mergeCell ref="A1:F1"/>
    <mergeCell ref="B3:F3"/>
    <mergeCell ref="B4:F4"/>
    <mergeCell ref="A6:E6"/>
    <mergeCell ref="B8:F8"/>
    <mergeCell ref="B10:F10"/>
    <mergeCell ref="B12:F1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63"/>
  <sheetViews>
    <sheetView topLeftCell="A52" workbookViewId="0">
      <selection activeCell="B67" sqref="B67"/>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21.5" thickBot="1">
      <c r="A1" s="119" t="s">
        <v>362</v>
      </c>
      <c r="B1" s="120"/>
      <c r="C1" s="120"/>
      <c r="D1" s="120"/>
      <c r="E1" s="120"/>
      <c r="F1" s="121"/>
    </row>
    <row r="2" spans="1:6" ht="37.5" thickBot="1">
      <c r="A2" s="11" t="s">
        <v>20</v>
      </c>
      <c r="B2" s="12" t="s">
        <v>21</v>
      </c>
      <c r="C2" s="12" t="s">
        <v>3</v>
      </c>
      <c r="D2" s="13" t="s">
        <v>0</v>
      </c>
      <c r="E2" s="12" t="s">
        <v>26</v>
      </c>
      <c r="F2" s="14" t="s">
        <v>13</v>
      </c>
    </row>
    <row r="3" spans="1:6" ht="21.5" thickBot="1">
      <c r="A3" s="30" t="s">
        <v>299</v>
      </c>
      <c r="B3" s="31" t="s">
        <v>48</v>
      </c>
      <c r="C3" s="9"/>
      <c r="D3" s="9"/>
      <c r="E3" s="24"/>
      <c r="F3" s="25"/>
    </row>
    <row r="4" spans="1:6" ht="15.5">
      <c r="A4" s="28" t="s">
        <v>177</v>
      </c>
      <c r="B4" s="115" t="s">
        <v>38</v>
      </c>
      <c r="C4" s="116"/>
      <c r="D4" s="116"/>
      <c r="E4" s="116"/>
      <c r="F4" s="117"/>
    </row>
    <row r="5" spans="1:6" ht="44" thickBot="1">
      <c r="A5" s="18">
        <v>1</v>
      </c>
      <c r="B5" s="7" t="s">
        <v>276</v>
      </c>
      <c r="C5" s="19">
        <v>14</v>
      </c>
      <c r="D5" s="17" t="s">
        <v>35</v>
      </c>
      <c r="E5" s="26"/>
      <c r="F5" s="27">
        <f>C5*E5</f>
        <v>0</v>
      </c>
    </row>
    <row r="6" spans="1:6" ht="15.5">
      <c r="A6" s="28" t="s">
        <v>178</v>
      </c>
      <c r="B6" s="115" t="s">
        <v>300</v>
      </c>
      <c r="C6" s="116"/>
      <c r="D6" s="116"/>
      <c r="E6" s="116"/>
      <c r="F6" s="117"/>
    </row>
    <row r="7" spans="1:6" ht="29.5" thickBot="1">
      <c r="A7" s="18">
        <v>2</v>
      </c>
      <c r="B7" s="7" t="s">
        <v>138</v>
      </c>
      <c r="C7" s="19">
        <v>3</v>
      </c>
      <c r="D7" s="17" t="s">
        <v>1</v>
      </c>
      <c r="E7" s="26"/>
      <c r="F7" s="27">
        <f>C7*E7</f>
        <v>0</v>
      </c>
    </row>
    <row r="8" spans="1:6" ht="15.5">
      <c r="A8" s="28" t="s">
        <v>179</v>
      </c>
      <c r="B8" s="115" t="s">
        <v>124</v>
      </c>
      <c r="C8" s="116"/>
      <c r="D8" s="116"/>
      <c r="E8" s="116"/>
      <c r="F8" s="117"/>
    </row>
    <row r="9" spans="1:6" ht="29.5" thickBot="1">
      <c r="A9" s="18">
        <v>3</v>
      </c>
      <c r="B9" s="7" t="s">
        <v>508</v>
      </c>
      <c r="C9" s="19">
        <v>2</v>
      </c>
      <c r="D9" s="17" t="s">
        <v>35</v>
      </c>
      <c r="E9" s="26"/>
      <c r="F9" s="27">
        <f>C9*E9</f>
        <v>0</v>
      </c>
    </row>
    <row r="10" spans="1:6" ht="15.5">
      <c r="A10" s="28" t="s">
        <v>180</v>
      </c>
      <c r="B10" s="115" t="s">
        <v>277</v>
      </c>
      <c r="C10" s="116"/>
      <c r="D10" s="116"/>
      <c r="E10" s="116"/>
      <c r="F10" s="117"/>
    </row>
    <row r="11" spans="1:6" ht="29.5" thickBot="1">
      <c r="A11" s="18">
        <v>4</v>
      </c>
      <c r="B11" s="7" t="s">
        <v>569</v>
      </c>
      <c r="C11" s="19">
        <v>13</v>
      </c>
      <c r="D11" s="17" t="s">
        <v>2</v>
      </c>
      <c r="E11" s="26"/>
      <c r="F11" s="27">
        <f>C11*E11</f>
        <v>0</v>
      </c>
    </row>
    <row r="12" spans="1:6" ht="15.5">
      <c r="A12" s="28" t="s">
        <v>181</v>
      </c>
      <c r="B12" s="115" t="s">
        <v>278</v>
      </c>
      <c r="C12" s="116"/>
      <c r="D12" s="116"/>
      <c r="E12" s="116"/>
      <c r="F12" s="117"/>
    </row>
    <row r="13" spans="1:6" ht="15" thickBot="1">
      <c r="A13" s="18">
        <v>5</v>
      </c>
      <c r="B13" s="7" t="s">
        <v>575</v>
      </c>
      <c r="C13" s="19">
        <v>20</v>
      </c>
      <c r="D13" s="17" t="s">
        <v>2</v>
      </c>
      <c r="E13" s="26"/>
      <c r="F13" s="27">
        <f>C13*E13</f>
        <v>0</v>
      </c>
    </row>
    <row r="14" spans="1:6" ht="15.5">
      <c r="A14" s="28" t="s">
        <v>182</v>
      </c>
      <c r="B14" s="115" t="s">
        <v>301</v>
      </c>
      <c r="C14" s="116"/>
      <c r="D14" s="116"/>
      <c r="E14" s="116"/>
      <c r="F14" s="117"/>
    </row>
    <row r="15" spans="1:6" ht="29.5" thickBot="1">
      <c r="A15" s="18">
        <v>6</v>
      </c>
      <c r="B15" s="7" t="s">
        <v>574</v>
      </c>
      <c r="C15" s="19">
        <v>10</v>
      </c>
      <c r="D15" s="17" t="s">
        <v>2</v>
      </c>
      <c r="E15" s="26"/>
      <c r="F15" s="27">
        <f>C15*E15</f>
        <v>0</v>
      </c>
    </row>
    <row r="16" spans="1:6" ht="15" thickBot="1">
      <c r="A16" s="150" t="s">
        <v>27</v>
      </c>
      <c r="B16" s="151"/>
      <c r="C16" s="151"/>
      <c r="D16" s="151"/>
      <c r="E16" s="152"/>
      <c r="F16" s="61">
        <f>SUM(F15,F13,F11,F9,F7,F5)</f>
        <v>0</v>
      </c>
    </row>
    <row r="17" spans="1:6" ht="21.5" thickBot="1">
      <c r="A17" s="30" t="s">
        <v>22</v>
      </c>
      <c r="B17" s="31" t="s">
        <v>50</v>
      </c>
      <c r="C17" s="9"/>
      <c r="D17" s="9"/>
      <c r="E17" s="24"/>
      <c r="F17" s="25"/>
    </row>
    <row r="18" spans="1:6" ht="15.5">
      <c r="A18" s="28" t="s">
        <v>10</v>
      </c>
      <c r="B18" s="115" t="s">
        <v>303</v>
      </c>
      <c r="C18" s="116"/>
      <c r="D18" s="116"/>
      <c r="E18" s="116"/>
      <c r="F18" s="117"/>
    </row>
    <row r="19" spans="1:6" ht="29.5" thickBot="1">
      <c r="A19" s="18">
        <v>1</v>
      </c>
      <c r="B19" s="7" t="s">
        <v>220</v>
      </c>
      <c r="C19" s="19">
        <v>3.2</v>
      </c>
      <c r="D19" s="17" t="s">
        <v>471</v>
      </c>
      <c r="E19" s="26"/>
      <c r="F19" s="27">
        <f>C19*E19</f>
        <v>0</v>
      </c>
    </row>
    <row r="20" spans="1:6" ht="15" thickBot="1">
      <c r="A20" s="150" t="s">
        <v>28</v>
      </c>
      <c r="B20" s="151"/>
      <c r="C20" s="151"/>
      <c r="D20" s="151"/>
      <c r="E20" s="152"/>
      <c r="F20" s="61">
        <f>SUM(F19)</f>
        <v>0</v>
      </c>
    </row>
    <row r="21" spans="1:6" ht="21.5" thickBot="1">
      <c r="A21" s="30" t="s">
        <v>23</v>
      </c>
      <c r="B21" s="31" t="s">
        <v>49</v>
      </c>
      <c r="C21" s="9"/>
      <c r="D21" s="9"/>
      <c r="E21" s="24"/>
      <c r="F21" s="25"/>
    </row>
    <row r="22" spans="1:6" ht="15.5">
      <c r="A22" s="28" t="s">
        <v>17</v>
      </c>
      <c r="B22" s="115" t="s">
        <v>570</v>
      </c>
      <c r="C22" s="116"/>
      <c r="D22" s="116"/>
      <c r="E22" s="116"/>
      <c r="F22" s="117"/>
    </row>
    <row r="23" spans="1:6" ht="29.5" thickBot="1">
      <c r="A23" s="18">
        <v>1</v>
      </c>
      <c r="B23" s="7" t="s">
        <v>226</v>
      </c>
      <c r="C23" s="19">
        <v>16</v>
      </c>
      <c r="D23" s="17" t="s">
        <v>35</v>
      </c>
      <c r="E23" s="26"/>
      <c r="F23" s="27">
        <f>C23*E23</f>
        <v>0</v>
      </c>
    </row>
    <row r="24" spans="1:6" ht="15" thickBot="1">
      <c r="A24" s="150" t="s">
        <v>28</v>
      </c>
      <c r="B24" s="151"/>
      <c r="C24" s="151"/>
      <c r="D24" s="151"/>
      <c r="E24" s="152"/>
      <c r="F24" s="61">
        <f>SUM(F23)</f>
        <v>0</v>
      </c>
    </row>
    <row r="25" spans="1:6" ht="21.5" thickBot="1">
      <c r="A25" s="30" t="s">
        <v>24</v>
      </c>
      <c r="B25" s="31" t="s">
        <v>74</v>
      </c>
      <c r="C25" s="9"/>
      <c r="D25" s="9"/>
      <c r="E25" s="24"/>
      <c r="F25" s="25"/>
    </row>
    <row r="26" spans="1:6" ht="15.5">
      <c r="A26" s="28" t="s">
        <v>15</v>
      </c>
      <c r="B26" s="115" t="s">
        <v>304</v>
      </c>
      <c r="C26" s="116"/>
      <c r="D26" s="116"/>
      <c r="E26" s="116"/>
      <c r="F26" s="117"/>
    </row>
    <row r="27" spans="1:6" ht="24.5" thickBot="1">
      <c r="A27" s="18">
        <v>1</v>
      </c>
      <c r="B27" s="51" t="s">
        <v>234</v>
      </c>
      <c r="C27" s="34">
        <v>6</v>
      </c>
      <c r="D27" s="35" t="s">
        <v>2</v>
      </c>
      <c r="E27" s="36"/>
      <c r="F27" s="27">
        <f>C27*E27</f>
        <v>0</v>
      </c>
    </row>
    <row r="28" spans="1:6" ht="15.5">
      <c r="A28" s="28" t="s">
        <v>51</v>
      </c>
      <c r="B28" s="125" t="s">
        <v>571</v>
      </c>
      <c r="C28" s="126"/>
      <c r="D28" s="126"/>
      <c r="E28" s="126"/>
      <c r="F28" s="127"/>
    </row>
    <row r="29" spans="1:6" ht="29.5" thickBot="1">
      <c r="A29" s="18">
        <v>2</v>
      </c>
      <c r="B29" s="33" t="s">
        <v>230</v>
      </c>
      <c r="C29" s="63">
        <v>0.5</v>
      </c>
      <c r="D29" s="35" t="s">
        <v>35</v>
      </c>
      <c r="E29" s="36"/>
      <c r="F29" s="27">
        <f>C29*E29</f>
        <v>0</v>
      </c>
    </row>
    <row r="30" spans="1:6" ht="15.5">
      <c r="A30" s="28" t="s">
        <v>52</v>
      </c>
      <c r="B30" s="115" t="s">
        <v>305</v>
      </c>
      <c r="C30" s="116"/>
      <c r="D30" s="116"/>
      <c r="E30" s="116"/>
      <c r="F30" s="117"/>
    </row>
    <row r="31" spans="1:6" ht="15" thickBot="1">
      <c r="A31" s="18">
        <v>3</v>
      </c>
      <c r="B31" s="33" t="s">
        <v>237</v>
      </c>
      <c r="C31" s="34">
        <v>2</v>
      </c>
      <c r="D31" s="35" t="s">
        <v>5</v>
      </c>
      <c r="E31" s="36"/>
      <c r="F31" s="27">
        <f>C31*E31</f>
        <v>0</v>
      </c>
    </row>
    <row r="32" spans="1:6" ht="15" thickBot="1">
      <c r="A32" s="150" t="s">
        <v>29</v>
      </c>
      <c r="B32" s="151"/>
      <c r="C32" s="151"/>
      <c r="D32" s="151"/>
      <c r="E32" s="152"/>
      <c r="F32" s="61">
        <f>SUM(F31,F29,F27)</f>
        <v>0</v>
      </c>
    </row>
    <row r="33" spans="1:6" ht="42.5" thickBot="1">
      <c r="A33" s="30" t="s">
        <v>25</v>
      </c>
      <c r="B33" s="31" t="s">
        <v>90</v>
      </c>
      <c r="C33" s="9"/>
      <c r="D33" s="9"/>
      <c r="E33" s="24"/>
      <c r="F33" s="25"/>
    </row>
    <row r="34" spans="1:6" ht="15.5">
      <c r="A34" s="28" t="s">
        <v>54</v>
      </c>
      <c r="B34" s="115" t="s">
        <v>76</v>
      </c>
      <c r="C34" s="116"/>
      <c r="D34" s="116"/>
      <c r="E34" s="116"/>
      <c r="F34" s="117"/>
    </row>
    <row r="35" spans="1:6" ht="26.5" thickBot="1">
      <c r="A35" s="18">
        <v>1</v>
      </c>
      <c r="B35" s="46" t="s">
        <v>213</v>
      </c>
      <c r="C35" s="34">
        <v>1</v>
      </c>
      <c r="D35" s="35" t="s">
        <v>77</v>
      </c>
      <c r="E35" s="36"/>
      <c r="F35" s="27">
        <f>C35*E35</f>
        <v>0</v>
      </c>
    </row>
    <row r="36" spans="1:6" ht="15.5">
      <c r="A36" s="28" t="s">
        <v>55</v>
      </c>
      <c r="B36" s="115" t="s">
        <v>81</v>
      </c>
      <c r="C36" s="116"/>
      <c r="D36" s="116"/>
      <c r="E36" s="116"/>
      <c r="F36" s="117"/>
    </row>
    <row r="37" spans="1:6" ht="15" thickBot="1">
      <c r="A37" s="18">
        <v>2</v>
      </c>
      <c r="B37" s="69" t="s">
        <v>82</v>
      </c>
      <c r="C37" s="34">
        <v>75</v>
      </c>
      <c r="D37" s="35" t="s">
        <v>1</v>
      </c>
      <c r="E37" s="36"/>
      <c r="F37" s="27">
        <f>C37*E37</f>
        <v>0</v>
      </c>
    </row>
    <row r="38" spans="1:6" ht="15.5">
      <c r="A38" s="28" t="s">
        <v>56</v>
      </c>
      <c r="B38" s="125" t="s">
        <v>83</v>
      </c>
      <c r="C38" s="126"/>
      <c r="D38" s="126"/>
      <c r="E38" s="126"/>
      <c r="F38" s="127"/>
    </row>
    <row r="39" spans="1:6" ht="15" thickBot="1">
      <c r="A39" s="18">
        <v>3</v>
      </c>
      <c r="B39" s="70" t="s">
        <v>84</v>
      </c>
      <c r="C39" s="19">
        <v>1</v>
      </c>
      <c r="D39" s="17" t="s">
        <v>32</v>
      </c>
      <c r="E39" s="26"/>
      <c r="F39" s="27">
        <f>C39*E39</f>
        <v>0</v>
      </c>
    </row>
    <row r="40" spans="1:6" ht="15.5">
      <c r="A40" s="28" t="s">
        <v>191</v>
      </c>
      <c r="B40" s="125" t="s">
        <v>85</v>
      </c>
      <c r="C40" s="126"/>
      <c r="D40" s="126"/>
      <c r="E40" s="126"/>
      <c r="F40" s="127"/>
    </row>
    <row r="41" spans="1:6" ht="15" thickBot="1">
      <c r="A41" s="18">
        <v>4</v>
      </c>
      <c r="B41" s="71" t="s">
        <v>86</v>
      </c>
      <c r="C41" s="19">
        <v>100</v>
      </c>
      <c r="D41" s="17" t="s">
        <v>1</v>
      </c>
      <c r="E41" s="26"/>
      <c r="F41" s="27">
        <f>C41*E41</f>
        <v>0</v>
      </c>
    </row>
    <row r="42" spans="1:6" ht="15.5">
      <c r="A42" s="28" t="s">
        <v>192</v>
      </c>
      <c r="B42" s="115" t="s">
        <v>88</v>
      </c>
      <c r="C42" s="116"/>
      <c r="D42" s="116"/>
      <c r="E42" s="116"/>
      <c r="F42" s="117"/>
    </row>
    <row r="43" spans="1:6" ht="15" thickBot="1">
      <c r="A43" s="18">
        <v>5</v>
      </c>
      <c r="B43" s="71" t="s">
        <v>87</v>
      </c>
      <c r="C43" s="34">
        <v>1</v>
      </c>
      <c r="D43" s="35" t="s">
        <v>33</v>
      </c>
      <c r="E43" s="36"/>
      <c r="F43" s="27">
        <f>C43*E43</f>
        <v>0</v>
      </c>
    </row>
    <row r="44" spans="1:6" ht="15" thickBot="1">
      <c r="A44" s="150" t="s">
        <v>193</v>
      </c>
      <c r="B44" s="151"/>
      <c r="C44" s="151"/>
      <c r="D44" s="151"/>
      <c r="E44" s="152"/>
      <c r="F44" s="61">
        <f>SUM(F43,F41,F39,F37,F35)</f>
        <v>0</v>
      </c>
    </row>
    <row r="45" spans="1:6" ht="21.5" thickBot="1">
      <c r="A45" s="30" t="s">
        <v>30</v>
      </c>
      <c r="B45" s="31" t="s">
        <v>306</v>
      </c>
      <c r="C45" s="9"/>
      <c r="D45" s="9"/>
      <c r="E45" s="24"/>
      <c r="F45" s="25"/>
    </row>
    <row r="46" spans="1:6" ht="15.5">
      <c r="A46" s="28" t="s">
        <v>57</v>
      </c>
      <c r="B46" s="162" t="s">
        <v>307</v>
      </c>
      <c r="C46" s="163"/>
      <c r="D46" s="163"/>
      <c r="E46" s="163"/>
      <c r="F46" s="164"/>
    </row>
    <row r="47" spans="1:6" ht="31.5" thickBot="1">
      <c r="A47" s="18">
        <v>1</v>
      </c>
      <c r="B47" s="98" t="s">
        <v>449</v>
      </c>
      <c r="C47" s="34">
        <v>8</v>
      </c>
      <c r="D47" s="35" t="s">
        <v>33</v>
      </c>
      <c r="E47" s="36"/>
      <c r="F47" s="27">
        <f>C47*E47</f>
        <v>0</v>
      </c>
    </row>
    <row r="48" spans="1:6" ht="15.5">
      <c r="A48" s="28" t="s">
        <v>58</v>
      </c>
      <c r="B48" s="115" t="s">
        <v>297</v>
      </c>
      <c r="C48" s="116"/>
      <c r="D48" s="116"/>
      <c r="E48" s="116"/>
      <c r="F48" s="117"/>
    </row>
    <row r="49" spans="1:6" ht="15" thickBot="1">
      <c r="A49" s="18">
        <v>2</v>
      </c>
      <c r="B49" s="69" t="s">
        <v>78</v>
      </c>
      <c r="C49" s="34">
        <v>100</v>
      </c>
      <c r="D49" s="35" t="s">
        <v>1</v>
      </c>
      <c r="E49" s="36"/>
      <c r="F49" s="27">
        <f>C49*E49</f>
        <v>0</v>
      </c>
    </row>
    <row r="50" spans="1:6" ht="15.5">
      <c r="A50" s="28" t="s">
        <v>59</v>
      </c>
      <c r="B50" s="115" t="s">
        <v>603</v>
      </c>
      <c r="C50" s="116"/>
      <c r="D50" s="116"/>
      <c r="E50" s="116"/>
      <c r="F50" s="117"/>
    </row>
    <row r="51" spans="1:6" ht="15" thickBot="1">
      <c r="A51" s="18">
        <v>3</v>
      </c>
      <c r="B51" s="56" t="s">
        <v>604</v>
      </c>
      <c r="C51" s="19">
        <v>0.2</v>
      </c>
      <c r="D51" s="17" t="s">
        <v>31</v>
      </c>
      <c r="E51" s="26"/>
      <c r="F51" s="27">
        <f>C51*E51</f>
        <v>0</v>
      </c>
    </row>
    <row r="52" spans="1:6" ht="15.5">
      <c r="A52" s="28" t="s">
        <v>183</v>
      </c>
      <c r="B52" s="115" t="s">
        <v>145</v>
      </c>
      <c r="C52" s="116"/>
      <c r="D52" s="116"/>
      <c r="E52" s="116"/>
      <c r="F52" s="117"/>
    </row>
    <row r="53" spans="1:6" ht="58.5" thickBot="1">
      <c r="A53" s="18">
        <v>4</v>
      </c>
      <c r="B53" s="56" t="s">
        <v>450</v>
      </c>
      <c r="C53" s="19">
        <v>1</v>
      </c>
      <c r="D53" s="17" t="s">
        <v>95</v>
      </c>
      <c r="E53" s="26"/>
      <c r="F53" s="27">
        <f>C53*E53</f>
        <v>0</v>
      </c>
    </row>
    <row r="54" spans="1:6" ht="15.5">
      <c r="A54" s="28" t="s">
        <v>184</v>
      </c>
      <c r="B54" s="125" t="s">
        <v>79</v>
      </c>
      <c r="C54" s="126"/>
      <c r="D54" s="126"/>
      <c r="E54" s="126"/>
      <c r="F54" s="127"/>
    </row>
    <row r="55" spans="1:6" ht="26.5" thickBot="1">
      <c r="A55" s="18">
        <v>5</v>
      </c>
      <c r="B55" s="69" t="s">
        <v>80</v>
      </c>
      <c r="C55" s="19">
        <v>1</v>
      </c>
      <c r="D55" s="17" t="s">
        <v>32</v>
      </c>
      <c r="E55" s="26"/>
      <c r="F55" s="27">
        <f>C55*E55</f>
        <v>0</v>
      </c>
    </row>
    <row r="56" spans="1:6" ht="15" thickBot="1">
      <c r="A56" s="150" t="s">
        <v>34</v>
      </c>
      <c r="B56" s="151"/>
      <c r="C56" s="151"/>
      <c r="D56" s="151"/>
      <c r="E56" s="152"/>
      <c r="F56" s="61">
        <f>SUM(F55,F53,F49,F47,F51)</f>
        <v>0</v>
      </c>
    </row>
    <row r="57" spans="1:6" ht="21.5" thickBot="1">
      <c r="A57" s="102" t="s">
        <v>60</v>
      </c>
      <c r="B57" s="31" t="s">
        <v>89</v>
      </c>
      <c r="C57" s="9"/>
      <c r="D57" s="9"/>
      <c r="E57" s="24"/>
      <c r="F57" s="25"/>
    </row>
    <row r="58" spans="1:6" ht="15.75" customHeight="1">
      <c r="A58" s="28" t="s">
        <v>61</v>
      </c>
      <c r="B58" s="115" t="s">
        <v>599</v>
      </c>
      <c r="C58" s="116"/>
      <c r="D58" s="116"/>
      <c r="E58" s="116"/>
      <c r="F58" s="117"/>
    </row>
    <row r="59" spans="1:6" ht="15.75" customHeight="1" thickBot="1">
      <c r="A59" s="18">
        <v>1</v>
      </c>
      <c r="B59" s="56" t="s">
        <v>598</v>
      </c>
      <c r="C59" s="19">
        <v>0.6</v>
      </c>
      <c r="D59" s="17" t="s">
        <v>31</v>
      </c>
      <c r="E59" s="26"/>
      <c r="F59" s="27">
        <f>C59*E59</f>
        <v>0</v>
      </c>
    </row>
    <row r="60" spans="1:6" ht="15.5">
      <c r="A60" s="28" t="s">
        <v>62</v>
      </c>
      <c r="B60" s="115" t="s">
        <v>47</v>
      </c>
      <c r="C60" s="116"/>
      <c r="D60" s="116"/>
      <c r="E60" s="116"/>
      <c r="F60" s="117"/>
    </row>
    <row r="61" spans="1:6" ht="58.5" thickBot="1">
      <c r="A61" s="18">
        <v>2</v>
      </c>
      <c r="B61" s="56" t="s">
        <v>600</v>
      </c>
      <c r="C61" s="19">
        <v>1</v>
      </c>
      <c r="D61" s="17" t="s">
        <v>95</v>
      </c>
      <c r="E61" s="26"/>
      <c r="F61" s="27">
        <f>C61*E61</f>
        <v>0</v>
      </c>
    </row>
    <row r="62" spans="1:6" ht="15" thickBot="1">
      <c r="A62" s="140" t="s">
        <v>196</v>
      </c>
      <c r="B62" s="141"/>
      <c r="C62" s="141"/>
      <c r="D62" s="141"/>
      <c r="E62" s="142"/>
      <c r="F62" s="45">
        <f>SUM(F61,F59)</f>
        <v>0</v>
      </c>
    </row>
    <row r="63" spans="1:6" ht="19" thickBot="1">
      <c r="A63" s="137" t="s">
        <v>402</v>
      </c>
      <c r="B63" s="138"/>
      <c r="C63" s="138"/>
      <c r="D63" s="138"/>
      <c r="E63" s="139"/>
      <c r="F63" s="38">
        <f>SUM(F62,F56,F44,F32,F24,F20,F16)</f>
        <v>0</v>
      </c>
    </row>
  </sheetData>
  <mergeCells count="32">
    <mergeCell ref="A62:E62"/>
    <mergeCell ref="A63:E63"/>
    <mergeCell ref="B48:F48"/>
    <mergeCell ref="B52:F52"/>
    <mergeCell ref="B54:F54"/>
    <mergeCell ref="A56:E56"/>
    <mergeCell ref="B58:F58"/>
    <mergeCell ref="B60:F60"/>
    <mergeCell ref="B50:F50"/>
    <mergeCell ref="B46:F46"/>
    <mergeCell ref="A24:E24"/>
    <mergeCell ref="B26:F26"/>
    <mergeCell ref="B28:F28"/>
    <mergeCell ref="B30:F30"/>
    <mergeCell ref="A32:E32"/>
    <mergeCell ref="B34:F34"/>
    <mergeCell ref="B36:F36"/>
    <mergeCell ref="B38:F38"/>
    <mergeCell ref="B40:F40"/>
    <mergeCell ref="B42:F42"/>
    <mergeCell ref="A44:E44"/>
    <mergeCell ref="B22:F22"/>
    <mergeCell ref="A1:F1"/>
    <mergeCell ref="B4:F4"/>
    <mergeCell ref="B6:F6"/>
    <mergeCell ref="B8:F8"/>
    <mergeCell ref="B10:F10"/>
    <mergeCell ref="B12:F12"/>
    <mergeCell ref="B14:F14"/>
    <mergeCell ref="A16:E16"/>
    <mergeCell ref="B18:F18"/>
    <mergeCell ref="A20:E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2:L84"/>
  <sheetViews>
    <sheetView view="pageBreakPreview" topLeftCell="A73" zoomScaleNormal="85" zoomScaleSheetLayoutView="100" workbookViewId="0">
      <selection activeCell="E80" sqref="E80"/>
    </sheetView>
  </sheetViews>
  <sheetFormatPr defaultColWidth="8.6328125" defaultRowHeight="12.5"/>
  <cols>
    <col min="1" max="1" width="9.54296875" style="1" customWidth="1"/>
    <col min="2" max="2" width="80.36328125" style="1" customWidth="1"/>
    <col min="3" max="3" width="12.36328125" style="1" customWidth="1"/>
    <col min="4" max="4" width="11.453125" style="8" customWidth="1"/>
    <col min="5" max="5" width="20.08984375" style="2" customWidth="1"/>
    <col min="6" max="6" width="17.453125" style="2" customWidth="1"/>
    <col min="7" max="7" width="8.6328125" style="1"/>
    <col min="8" max="8" width="12.90625" style="2" bestFit="1" customWidth="1"/>
    <col min="9" max="9" width="9.453125" style="2" bestFit="1" customWidth="1"/>
    <col min="10" max="10" width="13.6328125" style="3" bestFit="1" customWidth="1"/>
    <col min="11" max="11" width="8.6328125" style="2"/>
    <col min="12" max="12" width="12.36328125" style="1" customWidth="1"/>
    <col min="13" max="256" width="8.6328125" style="1"/>
    <col min="257" max="257" width="6.54296875" style="1" customWidth="1"/>
    <col min="258" max="258" width="76.36328125" style="1" customWidth="1"/>
    <col min="259" max="259" width="8.453125" style="1" customWidth="1"/>
    <col min="260" max="260" width="8" style="1" customWidth="1"/>
    <col min="261" max="261" width="12.6328125" style="1" customWidth="1"/>
    <col min="262" max="262" width="14.453125" style="1" customWidth="1"/>
    <col min="263" max="267" width="8.6328125" style="1"/>
    <col min="268" max="268" width="12.36328125" style="1" customWidth="1"/>
    <col min="269" max="512" width="8.6328125" style="1"/>
    <col min="513" max="513" width="6.54296875" style="1" customWidth="1"/>
    <col min="514" max="514" width="76.36328125" style="1" customWidth="1"/>
    <col min="515" max="515" width="8.453125" style="1" customWidth="1"/>
    <col min="516" max="516" width="8" style="1" customWidth="1"/>
    <col min="517" max="517" width="12.6328125" style="1" customWidth="1"/>
    <col min="518" max="518" width="14.453125" style="1" customWidth="1"/>
    <col min="519" max="523" width="8.6328125" style="1"/>
    <col min="524" max="524" width="12.36328125" style="1" customWidth="1"/>
    <col min="525" max="768" width="8.6328125" style="1"/>
    <col min="769" max="769" width="6.54296875" style="1" customWidth="1"/>
    <col min="770" max="770" width="76.36328125" style="1" customWidth="1"/>
    <col min="771" max="771" width="8.453125" style="1" customWidth="1"/>
    <col min="772" max="772" width="8" style="1" customWidth="1"/>
    <col min="773" max="773" width="12.6328125" style="1" customWidth="1"/>
    <col min="774" max="774" width="14.453125" style="1" customWidth="1"/>
    <col min="775" max="779" width="8.6328125" style="1"/>
    <col min="780" max="780" width="12.36328125" style="1" customWidth="1"/>
    <col min="781" max="1024" width="8.6328125" style="1"/>
    <col min="1025" max="1025" width="6.54296875" style="1" customWidth="1"/>
    <col min="1026" max="1026" width="76.36328125" style="1" customWidth="1"/>
    <col min="1027" max="1027" width="8.453125" style="1" customWidth="1"/>
    <col min="1028" max="1028" width="8" style="1" customWidth="1"/>
    <col min="1029" max="1029" width="12.6328125" style="1" customWidth="1"/>
    <col min="1030" max="1030" width="14.453125" style="1" customWidth="1"/>
    <col min="1031" max="1035" width="8.6328125" style="1"/>
    <col min="1036" max="1036" width="12.36328125" style="1" customWidth="1"/>
    <col min="1037" max="1280" width="8.6328125" style="1"/>
    <col min="1281" max="1281" width="6.54296875" style="1" customWidth="1"/>
    <col min="1282" max="1282" width="76.36328125" style="1" customWidth="1"/>
    <col min="1283" max="1283" width="8.453125" style="1" customWidth="1"/>
    <col min="1284" max="1284" width="8" style="1" customWidth="1"/>
    <col min="1285" max="1285" width="12.6328125" style="1" customWidth="1"/>
    <col min="1286" max="1286" width="14.453125" style="1" customWidth="1"/>
    <col min="1287" max="1291" width="8.6328125" style="1"/>
    <col min="1292" max="1292" width="12.36328125" style="1" customWidth="1"/>
    <col min="1293" max="1536" width="8.6328125" style="1"/>
    <col min="1537" max="1537" width="6.54296875" style="1" customWidth="1"/>
    <col min="1538" max="1538" width="76.36328125" style="1" customWidth="1"/>
    <col min="1539" max="1539" width="8.453125" style="1" customWidth="1"/>
    <col min="1540" max="1540" width="8" style="1" customWidth="1"/>
    <col min="1541" max="1541" width="12.6328125" style="1" customWidth="1"/>
    <col min="1542" max="1542" width="14.453125" style="1" customWidth="1"/>
    <col min="1543" max="1547" width="8.6328125" style="1"/>
    <col min="1548" max="1548" width="12.36328125" style="1" customWidth="1"/>
    <col min="1549" max="1792" width="8.6328125" style="1"/>
    <col min="1793" max="1793" width="6.54296875" style="1" customWidth="1"/>
    <col min="1794" max="1794" width="76.36328125" style="1" customWidth="1"/>
    <col min="1795" max="1795" width="8.453125" style="1" customWidth="1"/>
    <col min="1796" max="1796" width="8" style="1" customWidth="1"/>
    <col min="1797" max="1797" width="12.6328125" style="1" customWidth="1"/>
    <col min="1798" max="1798" width="14.453125" style="1" customWidth="1"/>
    <col min="1799" max="1803" width="8.6328125" style="1"/>
    <col min="1804" max="1804" width="12.36328125" style="1" customWidth="1"/>
    <col min="1805" max="2048" width="8.6328125" style="1"/>
    <col min="2049" max="2049" width="6.54296875" style="1" customWidth="1"/>
    <col min="2050" max="2050" width="76.36328125" style="1" customWidth="1"/>
    <col min="2051" max="2051" width="8.453125" style="1" customWidth="1"/>
    <col min="2052" max="2052" width="8" style="1" customWidth="1"/>
    <col min="2053" max="2053" width="12.6328125" style="1" customWidth="1"/>
    <col min="2054" max="2054" width="14.453125" style="1" customWidth="1"/>
    <col min="2055" max="2059" width="8.6328125" style="1"/>
    <col min="2060" max="2060" width="12.36328125" style="1" customWidth="1"/>
    <col min="2061" max="2304" width="8.6328125" style="1"/>
    <col min="2305" max="2305" width="6.54296875" style="1" customWidth="1"/>
    <col min="2306" max="2306" width="76.36328125" style="1" customWidth="1"/>
    <col min="2307" max="2307" width="8.453125" style="1" customWidth="1"/>
    <col min="2308" max="2308" width="8" style="1" customWidth="1"/>
    <col min="2309" max="2309" width="12.6328125" style="1" customWidth="1"/>
    <col min="2310" max="2310" width="14.453125" style="1" customWidth="1"/>
    <col min="2311" max="2315" width="8.6328125" style="1"/>
    <col min="2316" max="2316" width="12.36328125" style="1" customWidth="1"/>
    <col min="2317" max="2560" width="8.6328125" style="1"/>
    <col min="2561" max="2561" width="6.54296875" style="1" customWidth="1"/>
    <col min="2562" max="2562" width="76.36328125" style="1" customWidth="1"/>
    <col min="2563" max="2563" width="8.453125" style="1" customWidth="1"/>
    <col min="2564" max="2564" width="8" style="1" customWidth="1"/>
    <col min="2565" max="2565" width="12.6328125" style="1" customWidth="1"/>
    <col min="2566" max="2566" width="14.453125" style="1" customWidth="1"/>
    <col min="2567" max="2571" width="8.6328125" style="1"/>
    <col min="2572" max="2572" width="12.36328125" style="1" customWidth="1"/>
    <col min="2573" max="2816" width="8.6328125" style="1"/>
    <col min="2817" max="2817" width="6.54296875" style="1" customWidth="1"/>
    <col min="2818" max="2818" width="76.36328125" style="1" customWidth="1"/>
    <col min="2819" max="2819" width="8.453125" style="1" customWidth="1"/>
    <col min="2820" max="2820" width="8" style="1" customWidth="1"/>
    <col min="2821" max="2821" width="12.6328125" style="1" customWidth="1"/>
    <col min="2822" max="2822" width="14.453125" style="1" customWidth="1"/>
    <col min="2823" max="2827" width="8.6328125" style="1"/>
    <col min="2828" max="2828" width="12.36328125" style="1" customWidth="1"/>
    <col min="2829" max="3072" width="8.6328125" style="1"/>
    <col min="3073" max="3073" width="6.54296875" style="1" customWidth="1"/>
    <col min="3074" max="3074" width="76.36328125" style="1" customWidth="1"/>
    <col min="3075" max="3075" width="8.453125" style="1" customWidth="1"/>
    <col min="3076" max="3076" width="8" style="1" customWidth="1"/>
    <col min="3077" max="3077" width="12.6328125" style="1" customWidth="1"/>
    <col min="3078" max="3078" width="14.453125" style="1" customWidth="1"/>
    <col min="3079" max="3083" width="8.6328125" style="1"/>
    <col min="3084" max="3084" width="12.36328125" style="1" customWidth="1"/>
    <col min="3085" max="3328" width="8.6328125" style="1"/>
    <col min="3329" max="3329" width="6.54296875" style="1" customWidth="1"/>
    <col min="3330" max="3330" width="76.36328125" style="1" customWidth="1"/>
    <col min="3331" max="3331" width="8.453125" style="1" customWidth="1"/>
    <col min="3332" max="3332" width="8" style="1" customWidth="1"/>
    <col min="3333" max="3333" width="12.6328125" style="1" customWidth="1"/>
    <col min="3334" max="3334" width="14.453125" style="1" customWidth="1"/>
    <col min="3335" max="3339" width="8.6328125" style="1"/>
    <col min="3340" max="3340" width="12.36328125" style="1" customWidth="1"/>
    <col min="3341" max="3584" width="8.6328125" style="1"/>
    <col min="3585" max="3585" width="6.54296875" style="1" customWidth="1"/>
    <col min="3586" max="3586" width="76.36328125" style="1" customWidth="1"/>
    <col min="3587" max="3587" width="8.453125" style="1" customWidth="1"/>
    <col min="3588" max="3588" width="8" style="1" customWidth="1"/>
    <col min="3589" max="3589" width="12.6328125" style="1" customWidth="1"/>
    <col min="3590" max="3590" width="14.453125" style="1" customWidth="1"/>
    <col min="3591" max="3595" width="8.6328125" style="1"/>
    <col min="3596" max="3596" width="12.36328125" style="1" customWidth="1"/>
    <col min="3597" max="3840" width="8.6328125" style="1"/>
    <col min="3841" max="3841" width="6.54296875" style="1" customWidth="1"/>
    <col min="3842" max="3842" width="76.36328125" style="1" customWidth="1"/>
    <col min="3843" max="3843" width="8.453125" style="1" customWidth="1"/>
    <col min="3844" max="3844" width="8" style="1" customWidth="1"/>
    <col min="3845" max="3845" width="12.6328125" style="1" customWidth="1"/>
    <col min="3846" max="3846" width="14.453125" style="1" customWidth="1"/>
    <col min="3847" max="3851" width="8.6328125" style="1"/>
    <col min="3852" max="3852" width="12.36328125" style="1" customWidth="1"/>
    <col min="3853" max="4096" width="8.6328125" style="1"/>
    <col min="4097" max="4097" width="6.54296875" style="1" customWidth="1"/>
    <col min="4098" max="4098" width="76.36328125" style="1" customWidth="1"/>
    <col min="4099" max="4099" width="8.453125" style="1" customWidth="1"/>
    <col min="4100" max="4100" width="8" style="1" customWidth="1"/>
    <col min="4101" max="4101" width="12.6328125" style="1" customWidth="1"/>
    <col min="4102" max="4102" width="14.453125" style="1" customWidth="1"/>
    <col min="4103" max="4107" width="8.6328125" style="1"/>
    <col min="4108" max="4108" width="12.36328125" style="1" customWidth="1"/>
    <col min="4109" max="4352" width="8.6328125" style="1"/>
    <col min="4353" max="4353" width="6.54296875" style="1" customWidth="1"/>
    <col min="4354" max="4354" width="76.36328125" style="1" customWidth="1"/>
    <col min="4355" max="4355" width="8.453125" style="1" customWidth="1"/>
    <col min="4356" max="4356" width="8" style="1" customWidth="1"/>
    <col min="4357" max="4357" width="12.6328125" style="1" customWidth="1"/>
    <col min="4358" max="4358" width="14.453125" style="1" customWidth="1"/>
    <col min="4359" max="4363" width="8.6328125" style="1"/>
    <col min="4364" max="4364" width="12.36328125" style="1" customWidth="1"/>
    <col min="4365" max="4608" width="8.6328125" style="1"/>
    <col min="4609" max="4609" width="6.54296875" style="1" customWidth="1"/>
    <col min="4610" max="4610" width="76.36328125" style="1" customWidth="1"/>
    <col min="4611" max="4611" width="8.453125" style="1" customWidth="1"/>
    <col min="4612" max="4612" width="8" style="1" customWidth="1"/>
    <col min="4613" max="4613" width="12.6328125" style="1" customWidth="1"/>
    <col min="4614" max="4614" width="14.453125" style="1" customWidth="1"/>
    <col min="4615" max="4619" width="8.6328125" style="1"/>
    <col min="4620" max="4620" width="12.36328125" style="1" customWidth="1"/>
    <col min="4621" max="4864" width="8.6328125" style="1"/>
    <col min="4865" max="4865" width="6.54296875" style="1" customWidth="1"/>
    <col min="4866" max="4866" width="76.36328125" style="1" customWidth="1"/>
    <col min="4867" max="4867" width="8.453125" style="1" customWidth="1"/>
    <col min="4868" max="4868" width="8" style="1" customWidth="1"/>
    <col min="4869" max="4869" width="12.6328125" style="1" customWidth="1"/>
    <col min="4870" max="4870" width="14.453125" style="1" customWidth="1"/>
    <col min="4871" max="4875" width="8.6328125" style="1"/>
    <col min="4876" max="4876" width="12.36328125" style="1" customWidth="1"/>
    <col min="4877" max="5120" width="8.6328125" style="1"/>
    <col min="5121" max="5121" width="6.54296875" style="1" customWidth="1"/>
    <col min="5122" max="5122" width="76.36328125" style="1" customWidth="1"/>
    <col min="5123" max="5123" width="8.453125" style="1" customWidth="1"/>
    <col min="5124" max="5124" width="8" style="1" customWidth="1"/>
    <col min="5125" max="5125" width="12.6328125" style="1" customWidth="1"/>
    <col min="5126" max="5126" width="14.453125" style="1" customWidth="1"/>
    <col min="5127" max="5131" width="8.6328125" style="1"/>
    <col min="5132" max="5132" width="12.36328125" style="1" customWidth="1"/>
    <col min="5133" max="5376" width="8.6328125" style="1"/>
    <col min="5377" max="5377" width="6.54296875" style="1" customWidth="1"/>
    <col min="5378" max="5378" width="76.36328125" style="1" customWidth="1"/>
    <col min="5379" max="5379" width="8.453125" style="1" customWidth="1"/>
    <col min="5380" max="5380" width="8" style="1" customWidth="1"/>
    <col min="5381" max="5381" width="12.6328125" style="1" customWidth="1"/>
    <col min="5382" max="5382" width="14.453125" style="1" customWidth="1"/>
    <col min="5383" max="5387" width="8.6328125" style="1"/>
    <col min="5388" max="5388" width="12.36328125" style="1" customWidth="1"/>
    <col min="5389" max="5632" width="8.6328125" style="1"/>
    <col min="5633" max="5633" width="6.54296875" style="1" customWidth="1"/>
    <col min="5634" max="5634" width="76.36328125" style="1" customWidth="1"/>
    <col min="5635" max="5635" width="8.453125" style="1" customWidth="1"/>
    <col min="5636" max="5636" width="8" style="1" customWidth="1"/>
    <col min="5637" max="5637" width="12.6328125" style="1" customWidth="1"/>
    <col min="5638" max="5638" width="14.453125" style="1" customWidth="1"/>
    <col min="5639" max="5643" width="8.6328125" style="1"/>
    <col min="5644" max="5644" width="12.36328125" style="1" customWidth="1"/>
    <col min="5645" max="5888" width="8.6328125" style="1"/>
    <col min="5889" max="5889" width="6.54296875" style="1" customWidth="1"/>
    <col min="5890" max="5890" width="76.36328125" style="1" customWidth="1"/>
    <col min="5891" max="5891" width="8.453125" style="1" customWidth="1"/>
    <col min="5892" max="5892" width="8" style="1" customWidth="1"/>
    <col min="5893" max="5893" width="12.6328125" style="1" customWidth="1"/>
    <col min="5894" max="5894" width="14.453125" style="1" customWidth="1"/>
    <col min="5895" max="5899" width="8.6328125" style="1"/>
    <col min="5900" max="5900" width="12.36328125" style="1" customWidth="1"/>
    <col min="5901" max="6144" width="8.6328125" style="1"/>
    <col min="6145" max="6145" width="6.54296875" style="1" customWidth="1"/>
    <col min="6146" max="6146" width="76.36328125" style="1" customWidth="1"/>
    <col min="6147" max="6147" width="8.453125" style="1" customWidth="1"/>
    <col min="6148" max="6148" width="8" style="1" customWidth="1"/>
    <col min="6149" max="6149" width="12.6328125" style="1" customWidth="1"/>
    <col min="6150" max="6150" width="14.453125" style="1" customWidth="1"/>
    <col min="6151" max="6155" width="8.6328125" style="1"/>
    <col min="6156" max="6156" width="12.36328125" style="1" customWidth="1"/>
    <col min="6157" max="6400" width="8.6328125" style="1"/>
    <col min="6401" max="6401" width="6.54296875" style="1" customWidth="1"/>
    <col min="6402" max="6402" width="76.36328125" style="1" customWidth="1"/>
    <col min="6403" max="6403" width="8.453125" style="1" customWidth="1"/>
    <col min="6404" max="6404" width="8" style="1" customWidth="1"/>
    <col min="6405" max="6405" width="12.6328125" style="1" customWidth="1"/>
    <col min="6406" max="6406" width="14.453125" style="1" customWidth="1"/>
    <col min="6407" max="6411" width="8.6328125" style="1"/>
    <col min="6412" max="6412" width="12.36328125" style="1" customWidth="1"/>
    <col min="6413" max="6656" width="8.6328125" style="1"/>
    <col min="6657" max="6657" width="6.54296875" style="1" customWidth="1"/>
    <col min="6658" max="6658" width="76.36328125" style="1" customWidth="1"/>
    <col min="6659" max="6659" width="8.453125" style="1" customWidth="1"/>
    <col min="6660" max="6660" width="8" style="1" customWidth="1"/>
    <col min="6661" max="6661" width="12.6328125" style="1" customWidth="1"/>
    <col min="6662" max="6662" width="14.453125" style="1" customWidth="1"/>
    <col min="6663" max="6667" width="8.6328125" style="1"/>
    <col min="6668" max="6668" width="12.36328125" style="1" customWidth="1"/>
    <col min="6669" max="6912" width="8.6328125" style="1"/>
    <col min="6913" max="6913" width="6.54296875" style="1" customWidth="1"/>
    <col min="6914" max="6914" width="76.36328125" style="1" customWidth="1"/>
    <col min="6915" max="6915" width="8.453125" style="1" customWidth="1"/>
    <col min="6916" max="6916" width="8" style="1" customWidth="1"/>
    <col min="6917" max="6917" width="12.6328125" style="1" customWidth="1"/>
    <col min="6918" max="6918" width="14.453125" style="1" customWidth="1"/>
    <col min="6919" max="6923" width="8.6328125" style="1"/>
    <col min="6924" max="6924" width="12.36328125" style="1" customWidth="1"/>
    <col min="6925" max="7168" width="8.6328125" style="1"/>
    <col min="7169" max="7169" width="6.54296875" style="1" customWidth="1"/>
    <col min="7170" max="7170" width="76.36328125" style="1" customWidth="1"/>
    <col min="7171" max="7171" width="8.453125" style="1" customWidth="1"/>
    <col min="7172" max="7172" width="8" style="1" customWidth="1"/>
    <col min="7173" max="7173" width="12.6328125" style="1" customWidth="1"/>
    <col min="7174" max="7174" width="14.453125" style="1" customWidth="1"/>
    <col min="7175" max="7179" width="8.6328125" style="1"/>
    <col min="7180" max="7180" width="12.36328125" style="1" customWidth="1"/>
    <col min="7181" max="7424" width="8.6328125" style="1"/>
    <col min="7425" max="7425" width="6.54296875" style="1" customWidth="1"/>
    <col min="7426" max="7426" width="76.36328125" style="1" customWidth="1"/>
    <col min="7427" max="7427" width="8.453125" style="1" customWidth="1"/>
    <col min="7428" max="7428" width="8" style="1" customWidth="1"/>
    <col min="7429" max="7429" width="12.6328125" style="1" customWidth="1"/>
    <col min="7430" max="7430" width="14.453125" style="1" customWidth="1"/>
    <col min="7431" max="7435" width="8.6328125" style="1"/>
    <col min="7436" max="7436" width="12.36328125" style="1" customWidth="1"/>
    <col min="7437" max="7680" width="8.6328125" style="1"/>
    <col min="7681" max="7681" width="6.54296875" style="1" customWidth="1"/>
    <col min="7682" max="7682" width="76.36328125" style="1" customWidth="1"/>
    <col min="7683" max="7683" width="8.453125" style="1" customWidth="1"/>
    <col min="7684" max="7684" width="8" style="1" customWidth="1"/>
    <col min="7685" max="7685" width="12.6328125" style="1" customWidth="1"/>
    <col min="7686" max="7686" width="14.453125" style="1" customWidth="1"/>
    <col min="7687" max="7691" width="8.6328125" style="1"/>
    <col min="7692" max="7692" width="12.36328125" style="1" customWidth="1"/>
    <col min="7693" max="7936" width="8.6328125" style="1"/>
    <col min="7937" max="7937" width="6.54296875" style="1" customWidth="1"/>
    <col min="7938" max="7938" width="76.36328125" style="1" customWidth="1"/>
    <col min="7939" max="7939" width="8.453125" style="1" customWidth="1"/>
    <col min="7940" max="7940" width="8" style="1" customWidth="1"/>
    <col min="7941" max="7941" width="12.6328125" style="1" customWidth="1"/>
    <col min="7942" max="7942" width="14.453125" style="1" customWidth="1"/>
    <col min="7943" max="7947" width="8.6328125" style="1"/>
    <col min="7948" max="7948" width="12.36328125" style="1" customWidth="1"/>
    <col min="7949" max="8192" width="8.6328125" style="1"/>
    <col min="8193" max="8193" width="6.54296875" style="1" customWidth="1"/>
    <col min="8194" max="8194" width="76.36328125" style="1" customWidth="1"/>
    <col min="8195" max="8195" width="8.453125" style="1" customWidth="1"/>
    <col min="8196" max="8196" width="8" style="1" customWidth="1"/>
    <col min="8197" max="8197" width="12.6328125" style="1" customWidth="1"/>
    <col min="8198" max="8198" width="14.453125" style="1" customWidth="1"/>
    <col min="8199" max="8203" width="8.6328125" style="1"/>
    <col min="8204" max="8204" width="12.36328125" style="1" customWidth="1"/>
    <col min="8205" max="8448" width="8.6328125" style="1"/>
    <col min="8449" max="8449" width="6.54296875" style="1" customWidth="1"/>
    <col min="8450" max="8450" width="76.36328125" style="1" customWidth="1"/>
    <col min="8451" max="8451" width="8.453125" style="1" customWidth="1"/>
    <col min="8452" max="8452" width="8" style="1" customWidth="1"/>
    <col min="8453" max="8453" width="12.6328125" style="1" customWidth="1"/>
    <col min="8454" max="8454" width="14.453125" style="1" customWidth="1"/>
    <col min="8455" max="8459" width="8.6328125" style="1"/>
    <col min="8460" max="8460" width="12.36328125" style="1" customWidth="1"/>
    <col min="8461" max="8704" width="8.6328125" style="1"/>
    <col min="8705" max="8705" width="6.54296875" style="1" customWidth="1"/>
    <col min="8706" max="8706" width="76.36328125" style="1" customWidth="1"/>
    <col min="8707" max="8707" width="8.453125" style="1" customWidth="1"/>
    <col min="8708" max="8708" width="8" style="1" customWidth="1"/>
    <col min="8709" max="8709" width="12.6328125" style="1" customWidth="1"/>
    <col min="8710" max="8710" width="14.453125" style="1" customWidth="1"/>
    <col min="8711" max="8715" width="8.6328125" style="1"/>
    <col min="8716" max="8716" width="12.36328125" style="1" customWidth="1"/>
    <col min="8717" max="8960" width="8.6328125" style="1"/>
    <col min="8961" max="8961" width="6.54296875" style="1" customWidth="1"/>
    <col min="8962" max="8962" width="76.36328125" style="1" customWidth="1"/>
    <col min="8963" max="8963" width="8.453125" style="1" customWidth="1"/>
    <col min="8964" max="8964" width="8" style="1" customWidth="1"/>
    <col min="8965" max="8965" width="12.6328125" style="1" customWidth="1"/>
    <col min="8966" max="8966" width="14.453125" style="1" customWidth="1"/>
    <col min="8967" max="8971" width="8.6328125" style="1"/>
    <col min="8972" max="8972" width="12.36328125" style="1" customWidth="1"/>
    <col min="8973" max="9216" width="8.6328125" style="1"/>
    <col min="9217" max="9217" width="6.54296875" style="1" customWidth="1"/>
    <col min="9218" max="9218" width="76.36328125" style="1" customWidth="1"/>
    <col min="9219" max="9219" width="8.453125" style="1" customWidth="1"/>
    <col min="9220" max="9220" width="8" style="1" customWidth="1"/>
    <col min="9221" max="9221" width="12.6328125" style="1" customWidth="1"/>
    <col min="9222" max="9222" width="14.453125" style="1" customWidth="1"/>
    <col min="9223" max="9227" width="8.6328125" style="1"/>
    <col min="9228" max="9228" width="12.36328125" style="1" customWidth="1"/>
    <col min="9229" max="9472" width="8.6328125" style="1"/>
    <col min="9473" max="9473" width="6.54296875" style="1" customWidth="1"/>
    <col min="9474" max="9474" width="76.36328125" style="1" customWidth="1"/>
    <col min="9475" max="9475" width="8.453125" style="1" customWidth="1"/>
    <col min="9476" max="9476" width="8" style="1" customWidth="1"/>
    <col min="9477" max="9477" width="12.6328125" style="1" customWidth="1"/>
    <col min="9478" max="9478" width="14.453125" style="1" customWidth="1"/>
    <col min="9479" max="9483" width="8.6328125" style="1"/>
    <col min="9484" max="9484" width="12.36328125" style="1" customWidth="1"/>
    <col min="9485" max="9728" width="8.6328125" style="1"/>
    <col min="9729" max="9729" width="6.54296875" style="1" customWidth="1"/>
    <col min="9730" max="9730" width="76.36328125" style="1" customWidth="1"/>
    <col min="9731" max="9731" width="8.453125" style="1" customWidth="1"/>
    <col min="9732" max="9732" width="8" style="1" customWidth="1"/>
    <col min="9733" max="9733" width="12.6328125" style="1" customWidth="1"/>
    <col min="9734" max="9734" width="14.453125" style="1" customWidth="1"/>
    <col min="9735" max="9739" width="8.6328125" style="1"/>
    <col min="9740" max="9740" width="12.36328125" style="1" customWidth="1"/>
    <col min="9741" max="9984" width="8.6328125" style="1"/>
    <col min="9985" max="9985" width="6.54296875" style="1" customWidth="1"/>
    <col min="9986" max="9986" width="76.36328125" style="1" customWidth="1"/>
    <col min="9987" max="9987" width="8.453125" style="1" customWidth="1"/>
    <col min="9988" max="9988" width="8" style="1" customWidth="1"/>
    <col min="9989" max="9989" width="12.6328125" style="1" customWidth="1"/>
    <col min="9990" max="9990" width="14.453125" style="1" customWidth="1"/>
    <col min="9991" max="9995" width="8.6328125" style="1"/>
    <col min="9996" max="9996" width="12.36328125" style="1" customWidth="1"/>
    <col min="9997" max="10240" width="8.6328125" style="1"/>
    <col min="10241" max="10241" width="6.54296875" style="1" customWidth="1"/>
    <col min="10242" max="10242" width="76.36328125" style="1" customWidth="1"/>
    <col min="10243" max="10243" width="8.453125" style="1" customWidth="1"/>
    <col min="10244" max="10244" width="8" style="1" customWidth="1"/>
    <col min="10245" max="10245" width="12.6328125" style="1" customWidth="1"/>
    <col min="10246" max="10246" width="14.453125" style="1" customWidth="1"/>
    <col min="10247" max="10251" width="8.6328125" style="1"/>
    <col min="10252" max="10252" width="12.36328125" style="1" customWidth="1"/>
    <col min="10253" max="10496" width="8.6328125" style="1"/>
    <col min="10497" max="10497" width="6.54296875" style="1" customWidth="1"/>
    <col min="10498" max="10498" width="76.36328125" style="1" customWidth="1"/>
    <col min="10499" max="10499" width="8.453125" style="1" customWidth="1"/>
    <col min="10500" max="10500" width="8" style="1" customWidth="1"/>
    <col min="10501" max="10501" width="12.6328125" style="1" customWidth="1"/>
    <col min="10502" max="10502" width="14.453125" style="1" customWidth="1"/>
    <col min="10503" max="10507" width="8.6328125" style="1"/>
    <col min="10508" max="10508" width="12.36328125" style="1" customWidth="1"/>
    <col min="10509" max="10752" width="8.6328125" style="1"/>
    <col min="10753" max="10753" width="6.54296875" style="1" customWidth="1"/>
    <col min="10754" max="10754" width="76.36328125" style="1" customWidth="1"/>
    <col min="10755" max="10755" width="8.453125" style="1" customWidth="1"/>
    <col min="10756" max="10756" width="8" style="1" customWidth="1"/>
    <col min="10757" max="10757" width="12.6328125" style="1" customWidth="1"/>
    <col min="10758" max="10758" width="14.453125" style="1" customWidth="1"/>
    <col min="10759" max="10763" width="8.6328125" style="1"/>
    <col min="10764" max="10764" width="12.36328125" style="1" customWidth="1"/>
    <col min="10765" max="11008" width="8.6328125" style="1"/>
    <col min="11009" max="11009" width="6.54296875" style="1" customWidth="1"/>
    <col min="11010" max="11010" width="76.36328125" style="1" customWidth="1"/>
    <col min="11011" max="11011" width="8.453125" style="1" customWidth="1"/>
    <col min="11012" max="11012" width="8" style="1" customWidth="1"/>
    <col min="11013" max="11013" width="12.6328125" style="1" customWidth="1"/>
    <col min="11014" max="11014" width="14.453125" style="1" customWidth="1"/>
    <col min="11015" max="11019" width="8.6328125" style="1"/>
    <col min="11020" max="11020" width="12.36328125" style="1" customWidth="1"/>
    <col min="11021" max="11264" width="8.6328125" style="1"/>
    <col min="11265" max="11265" width="6.54296875" style="1" customWidth="1"/>
    <col min="11266" max="11266" width="76.36328125" style="1" customWidth="1"/>
    <col min="11267" max="11267" width="8.453125" style="1" customWidth="1"/>
    <col min="11268" max="11268" width="8" style="1" customWidth="1"/>
    <col min="11269" max="11269" width="12.6328125" style="1" customWidth="1"/>
    <col min="11270" max="11270" width="14.453125" style="1" customWidth="1"/>
    <col min="11271" max="11275" width="8.6328125" style="1"/>
    <col min="11276" max="11276" width="12.36328125" style="1" customWidth="1"/>
    <col min="11277" max="11520" width="8.6328125" style="1"/>
    <col min="11521" max="11521" width="6.54296875" style="1" customWidth="1"/>
    <col min="11522" max="11522" width="76.36328125" style="1" customWidth="1"/>
    <col min="11523" max="11523" width="8.453125" style="1" customWidth="1"/>
    <col min="11524" max="11524" width="8" style="1" customWidth="1"/>
    <col min="11525" max="11525" width="12.6328125" style="1" customWidth="1"/>
    <col min="11526" max="11526" width="14.453125" style="1" customWidth="1"/>
    <col min="11527" max="11531" width="8.6328125" style="1"/>
    <col min="11532" max="11532" width="12.36328125" style="1" customWidth="1"/>
    <col min="11533" max="11776" width="8.6328125" style="1"/>
    <col min="11777" max="11777" width="6.54296875" style="1" customWidth="1"/>
    <col min="11778" max="11778" width="76.36328125" style="1" customWidth="1"/>
    <col min="11779" max="11779" width="8.453125" style="1" customWidth="1"/>
    <col min="11780" max="11780" width="8" style="1" customWidth="1"/>
    <col min="11781" max="11781" width="12.6328125" style="1" customWidth="1"/>
    <col min="11782" max="11782" width="14.453125" style="1" customWidth="1"/>
    <col min="11783" max="11787" width="8.6328125" style="1"/>
    <col min="11788" max="11788" width="12.36328125" style="1" customWidth="1"/>
    <col min="11789" max="12032" width="8.6328125" style="1"/>
    <col min="12033" max="12033" width="6.54296875" style="1" customWidth="1"/>
    <col min="12034" max="12034" width="76.36328125" style="1" customWidth="1"/>
    <col min="12035" max="12035" width="8.453125" style="1" customWidth="1"/>
    <col min="12036" max="12036" width="8" style="1" customWidth="1"/>
    <col min="12037" max="12037" width="12.6328125" style="1" customWidth="1"/>
    <col min="12038" max="12038" width="14.453125" style="1" customWidth="1"/>
    <col min="12039" max="12043" width="8.6328125" style="1"/>
    <col min="12044" max="12044" width="12.36328125" style="1" customWidth="1"/>
    <col min="12045" max="12288" width="8.6328125" style="1"/>
    <col min="12289" max="12289" width="6.54296875" style="1" customWidth="1"/>
    <col min="12290" max="12290" width="76.36328125" style="1" customWidth="1"/>
    <col min="12291" max="12291" width="8.453125" style="1" customWidth="1"/>
    <col min="12292" max="12292" width="8" style="1" customWidth="1"/>
    <col min="12293" max="12293" width="12.6328125" style="1" customWidth="1"/>
    <col min="12294" max="12294" width="14.453125" style="1" customWidth="1"/>
    <col min="12295" max="12299" width="8.6328125" style="1"/>
    <col min="12300" max="12300" width="12.36328125" style="1" customWidth="1"/>
    <col min="12301" max="12544" width="8.6328125" style="1"/>
    <col min="12545" max="12545" width="6.54296875" style="1" customWidth="1"/>
    <col min="12546" max="12546" width="76.36328125" style="1" customWidth="1"/>
    <col min="12547" max="12547" width="8.453125" style="1" customWidth="1"/>
    <col min="12548" max="12548" width="8" style="1" customWidth="1"/>
    <col min="12549" max="12549" width="12.6328125" style="1" customWidth="1"/>
    <col min="12550" max="12550" width="14.453125" style="1" customWidth="1"/>
    <col min="12551" max="12555" width="8.6328125" style="1"/>
    <col min="12556" max="12556" width="12.36328125" style="1" customWidth="1"/>
    <col min="12557" max="12800" width="8.6328125" style="1"/>
    <col min="12801" max="12801" width="6.54296875" style="1" customWidth="1"/>
    <col min="12802" max="12802" width="76.36328125" style="1" customWidth="1"/>
    <col min="12803" max="12803" width="8.453125" style="1" customWidth="1"/>
    <col min="12804" max="12804" width="8" style="1" customWidth="1"/>
    <col min="12805" max="12805" width="12.6328125" style="1" customWidth="1"/>
    <col min="12806" max="12806" width="14.453125" style="1" customWidth="1"/>
    <col min="12807" max="12811" width="8.6328125" style="1"/>
    <col min="12812" max="12812" width="12.36328125" style="1" customWidth="1"/>
    <col min="12813" max="13056" width="8.6328125" style="1"/>
    <col min="13057" max="13057" width="6.54296875" style="1" customWidth="1"/>
    <col min="13058" max="13058" width="76.36328125" style="1" customWidth="1"/>
    <col min="13059" max="13059" width="8.453125" style="1" customWidth="1"/>
    <col min="13060" max="13060" width="8" style="1" customWidth="1"/>
    <col min="13061" max="13061" width="12.6328125" style="1" customWidth="1"/>
    <col min="13062" max="13062" width="14.453125" style="1" customWidth="1"/>
    <col min="13063" max="13067" width="8.6328125" style="1"/>
    <col min="13068" max="13068" width="12.36328125" style="1" customWidth="1"/>
    <col min="13069" max="13312" width="8.6328125" style="1"/>
    <col min="13313" max="13313" width="6.54296875" style="1" customWidth="1"/>
    <col min="13314" max="13314" width="76.36328125" style="1" customWidth="1"/>
    <col min="13315" max="13315" width="8.453125" style="1" customWidth="1"/>
    <col min="13316" max="13316" width="8" style="1" customWidth="1"/>
    <col min="13317" max="13317" width="12.6328125" style="1" customWidth="1"/>
    <col min="13318" max="13318" width="14.453125" style="1" customWidth="1"/>
    <col min="13319" max="13323" width="8.6328125" style="1"/>
    <col min="13324" max="13324" width="12.36328125" style="1" customWidth="1"/>
    <col min="13325" max="13568" width="8.6328125" style="1"/>
    <col min="13569" max="13569" width="6.54296875" style="1" customWidth="1"/>
    <col min="13570" max="13570" width="76.36328125" style="1" customWidth="1"/>
    <col min="13571" max="13571" width="8.453125" style="1" customWidth="1"/>
    <col min="13572" max="13572" width="8" style="1" customWidth="1"/>
    <col min="13573" max="13573" width="12.6328125" style="1" customWidth="1"/>
    <col min="13574" max="13574" width="14.453125" style="1" customWidth="1"/>
    <col min="13575" max="13579" width="8.6328125" style="1"/>
    <col min="13580" max="13580" width="12.36328125" style="1" customWidth="1"/>
    <col min="13581" max="13824" width="8.6328125" style="1"/>
    <col min="13825" max="13825" width="6.54296875" style="1" customWidth="1"/>
    <col min="13826" max="13826" width="76.36328125" style="1" customWidth="1"/>
    <col min="13827" max="13827" width="8.453125" style="1" customWidth="1"/>
    <col min="13828" max="13828" width="8" style="1" customWidth="1"/>
    <col min="13829" max="13829" width="12.6328125" style="1" customWidth="1"/>
    <col min="13830" max="13830" width="14.453125" style="1" customWidth="1"/>
    <col min="13831" max="13835" width="8.6328125" style="1"/>
    <col min="13836" max="13836" width="12.36328125" style="1" customWidth="1"/>
    <col min="13837" max="14080" width="8.6328125" style="1"/>
    <col min="14081" max="14081" width="6.54296875" style="1" customWidth="1"/>
    <col min="14082" max="14082" width="76.36328125" style="1" customWidth="1"/>
    <col min="14083" max="14083" width="8.453125" style="1" customWidth="1"/>
    <col min="14084" max="14084" width="8" style="1" customWidth="1"/>
    <col min="14085" max="14085" width="12.6328125" style="1" customWidth="1"/>
    <col min="14086" max="14086" width="14.453125" style="1" customWidth="1"/>
    <col min="14087" max="14091" width="8.6328125" style="1"/>
    <col min="14092" max="14092" width="12.36328125" style="1" customWidth="1"/>
    <col min="14093" max="14336" width="8.6328125" style="1"/>
    <col min="14337" max="14337" width="6.54296875" style="1" customWidth="1"/>
    <col min="14338" max="14338" width="76.36328125" style="1" customWidth="1"/>
    <col min="14339" max="14339" width="8.453125" style="1" customWidth="1"/>
    <col min="14340" max="14340" width="8" style="1" customWidth="1"/>
    <col min="14341" max="14341" width="12.6328125" style="1" customWidth="1"/>
    <col min="14342" max="14342" width="14.453125" style="1" customWidth="1"/>
    <col min="14343" max="14347" width="8.6328125" style="1"/>
    <col min="14348" max="14348" width="12.36328125" style="1" customWidth="1"/>
    <col min="14349" max="14592" width="8.6328125" style="1"/>
    <col min="14593" max="14593" width="6.54296875" style="1" customWidth="1"/>
    <col min="14594" max="14594" width="76.36328125" style="1" customWidth="1"/>
    <col min="14595" max="14595" width="8.453125" style="1" customWidth="1"/>
    <col min="14596" max="14596" width="8" style="1" customWidth="1"/>
    <col min="14597" max="14597" width="12.6328125" style="1" customWidth="1"/>
    <col min="14598" max="14598" width="14.453125" style="1" customWidth="1"/>
    <col min="14599" max="14603" width="8.6328125" style="1"/>
    <col min="14604" max="14604" width="12.36328125" style="1" customWidth="1"/>
    <col min="14605" max="14848" width="8.6328125" style="1"/>
    <col min="14849" max="14849" width="6.54296875" style="1" customWidth="1"/>
    <col min="14850" max="14850" width="76.36328125" style="1" customWidth="1"/>
    <col min="14851" max="14851" width="8.453125" style="1" customWidth="1"/>
    <col min="14852" max="14852" width="8" style="1" customWidth="1"/>
    <col min="14853" max="14853" width="12.6328125" style="1" customWidth="1"/>
    <col min="14854" max="14854" width="14.453125" style="1" customWidth="1"/>
    <col min="14855" max="14859" width="8.6328125" style="1"/>
    <col min="14860" max="14860" width="12.36328125" style="1" customWidth="1"/>
    <col min="14861" max="15104" width="8.6328125" style="1"/>
    <col min="15105" max="15105" width="6.54296875" style="1" customWidth="1"/>
    <col min="15106" max="15106" width="76.36328125" style="1" customWidth="1"/>
    <col min="15107" max="15107" width="8.453125" style="1" customWidth="1"/>
    <col min="15108" max="15108" width="8" style="1" customWidth="1"/>
    <col min="15109" max="15109" width="12.6328125" style="1" customWidth="1"/>
    <col min="15110" max="15110" width="14.453125" style="1" customWidth="1"/>
    <col min="15111" max="15115" width="8.6328125" style="1"/>
    <col min="15116" max="15116" width="12.36328125" style="1" customWidth="1"/>
    <col min="15117" max="15360" width="8.6328125" style="1"/>
    <col min="15361" max="15361" width="6.54296875" style="1" customWidth="1"/>
    <col min="15362" max="15362" width="76.36328125" style="1" customWidth="1"/>
    <col min="15363" max="15363" width="8.453125" style="1" customWidth="1"/>
    <col min="15364" max="15364" width="8" style="1" customWidth="1"/>
    <col min="15365" max="15365" width="12.6328125" style="1" customWidth="1"/>
    <col min="15366" max="15366" width="14.453125" style="1" customWidth="1"/>
    <col min="15367" max="15371" width="8.6328125" style="1"/>
    <col min="15372" max="15372" width="12.36328125" style="1" customWidth="1"/>
    <col min="15373" max="15616" width="8.6328125" style="1"/>
    <col min="15617" max="15617" width="6.54296875" style="1" customWidth="1"/>
    <col min="15618" max="15618" width="76.36328125" style="1" customWidth="1"/>
    <col min="15619" max="15619" width="8.453125" style="1" customWidth="1"/>
    <col min="15620" max="15620" width="8" style="1" customWidth="1"/>
    <col min="15621" max="15621" width="12.6328125" style="1" customWidth="1"/>
    <col min="15622" max="15622" width="14.453125" style="1" customWidth="1"/>
    <col min="15623" max="15627" width="8.6328125" style="1"/>
    <col min="15628" max="15628" width="12.36328125" style="1" customWidth="1"/>
    <col min="15629" max="15872" width="8.6328125" style="1"/>
    <col min="15873" max="15873" width="6.54296875" style="1" customWidth="1"/>
    <col min="15874" max="15874" width="76.36328125" style="1" customWidth="1"/>
    <col min="15875" max="15875" width="8.453125" style="1" customWidth="1"/>
    <col min="15876" max="15876" width="8" style="1" customWidth="1"/>
    <col min="15877" max="15877" width="12.6328125" style="1" customWidth="1"/>
    <col min="15878" max="15878" width="14.453125" style="1" customWidth="1"/>
    <col min="15879" max="15883" width="8.6328125" style="1"/>
    <col min="15884" max="15884" width="12.36328125" style="1" customWidth="1"/>
    <col min="15885" max="16128" width="8.6328125" style="1"/>
    <col min="16129" max="16129" width="6.54296875" style="1" customWidth="1"/>
    <col min="16130" max="16130" width="76.36328125" style="1" customWidth="1"/>
    <col min="16131" max="16131" width="8.453125" style="1" customWidth="1"/>
    <col min="16132" max="16132" width="8" style="1" customWidth="1"/>
    <col min="16133" max="16133" width="12.6328125" style="1" customWidth="1"/>
    <col min="16134" max="16134" width="14.453125" style="1" customWidth="1"/>
    <col min="16135" max="16139" width="8.6328125" style="1"/>
    <col min="16140" max="16140" width="12.36328125" style="1" customWidth="1"/>
    <col min="16141" max="16384" width="8.6328125" style="1"/>
  </cols>
  <sheetData>
    <row r="2" spans="1:12" ht="13" thickBot="1"/>
    <row r="3" spans="1:12" ht="42" customHeight="1" thickBot="1">
      <c r="A3" s="118"/>
      <c r="B3" s="118"/>
      <c r="C3" s="118"/>
      <c r="D3" s="118"/>
      <c r="E3" s="118"/>
      <c r="F3" s="118"/>
    </row>
    <row r="4" spans="1:12" ht="42" customHeight="1" thickBot="1">
      <c r="A4" s="119" t="s">
        <v>345</v>
      </c>
      <c r="B4" s="120"/>
      <c r="C4" s="120"/>
      <c r="D4" s="120"/>
      <c r="E4" s="120"/>
      <c r="F4" s="121"/>
    </row>
    <row r="5" spans="1:12" s="10" customFormat="1" ht="36" customHeight="1" thickBot="1">
      <c r="A5" s="11" t="s">
        <v>20</v>
      </c>
      <c r="B5" s="12" t="s">
        <v>21</v>
      </c>
      <c r="C5" s="12" t="s">
        <v>3</v>
      </c>
      <c r="D5" s="13" t="s">
        <v>0</v>
      </c>
      <c r="E5" s="12" t="s">
        <v>26</v>
      </c>
      <c r="F5" s="14" t="s">
        <v>13</v>
      </c>
      <c r="H5" s="15"/>
      <c r="I5" s="15"/>
      <c r="J5" s="16"/>
      <c r="K5" s="15"/>
    </row>
    <row r="6" spans="1:12" s="10" customFormat="1" ht="38.25" customHeight="1" thickBot="1">
      <c r="A6" s="30" t="s">
        <v>19</v>
      </c>
      <c r="B6" s="122" t="s">
        <v>44</v>
      </c>
      <c r="C6" s="123"/>
      <c r="D6" s="123"/>
      <c r="E6" s="123"/>
      <c r="F6" s="124"/>
    </row>
    <row r="7" spans="1:12" ht="22.5" customHeight="1">
      <c r="A7" s="28" t="s">
        <v>177</v>
      </c>
      <c r="B7" s="115" t="s">
        <v>542</v>
      </c>
      <c r="C7" s="116"/>
      <c r="D7" s="116"/>
      <c r="E7" s="116"/>
      <c r="F7" s="117"/>
    </row>
    <row r="8" spans="1:12" s="20" customFormat="1" ht="49.5" customHeight="1" thickBot="1">
      <c r="A8" s="18">
        <v>1</v>
      </c>
      <c r="B8" s="7" t="s">
        <v>543</v>
      </c>
      <c r="C8" s="19">
        <v>34</v>
      </c>
      <c r="D8" s="17" t="s">
        <v>35</v>
      </c>
      <c r="E8" s="26"/>
      <c r="F8" s="27">
        <f>C8*E8</f>
        <v>0</v>
      </c>
      <c r="H8" s="21"/>
      <c r="I8" s="99"/>
      <c r="J8" s="22"/>
      <c r="K8" s="21"/>
      <c r="L8" s="23"/>
    </row>
    <row r="9" spans="1:12" ht="25.25" customHeight="1">
      <c r="A9" s="28" t="s">
        <v>178</v>
      </c>
      <c r="B9" s="115" t="s">
        <v>532</v>
      </c>
      <c r="C9" s="116"/>
      <c r="D9" s="116"/>
      <c r="E9" s="116"/>
      <c r="F9" s="117"/>
    </row>
    <row r="10" spans="1:12" ht="36.75" customHeight="1" thickBot="1">
      <c r="A10" s="18">
        <v>2</v>
      </c>
      <c r="B10" s="7" t="s">
        <v>533</v>
      </c>
      <c r="C10" s="19">
        <v>0.7</v>
      </c>
      <c r="D10" s="17" t="s">
        <v>31</v>
      </c>
      <c r="E10" s="27"/>
      <c r="F10" s="27">
        <f>C10*E10</f>
        <v>0</v>
      </c>
    </row>
    <row r="11" spans="1:12" ht="25.25" customHeight="1">
      <c r="A11" s="28" t="s">
        <v>179</v>
      </c>
      <c r="B11" s="115" t="s">
        <v>544</v>
      </c>
      <c r="C11" s="116"/>
      <c r="D11" s="116"/>
      <c r="E11" s="116"/>
      <c r="F11" s="117"/>
    </row>
    <row r="12" spans="1:12" ht="45.65" customHeight="1" thickBot="1">
      <c r="A12" s="18">
        <v>3</v>
      </c>
      <c r="B12" s="7" t="s">
        <v>391</v>
      </c>
      <c r="C12" s="19">
        <v>0.4</v>
      </c>
      <c r="D12" s="17" t="s">
        <v>31</v>
      </c>
      <c r="E12" s="26"/>
      <c r="F12" s="27">
        <f>C12*E12</f>
        <v>0</v>
      </c>
      <c r="I12" s="114"/>
    </row>
    <row r="13" spans="1:12" ht="25.25" customHeight="1">
      <c r="A13" s="28" t="s">
        <v>180</v>
      </c>
      <c r="B13" s="115" t="s">
        <v>392</v>
      </c>
      <c r="C13" s="116"/>
      <c r="D13" s="116"/>
      <c r="E13" s="116"/>
      <c r="F13" s="117"/>
    </row>
    <row r="14" spans="1:12" s="20" customFormat="1" ht="48.65" customHeight="1" thickBot="1">
      <c r="A14" s="18">
        <v>4</v>
      </c>
      <c r="B14" s="7" t="s">
        <v>394</v>
      </c>
      <c r="C14" s="19">
        <v>0.7</v>
      </c>
      <c r="D14" s="27" t="s">
        <v>31</v>
      </c>
      <c r="E14" s="27"/>
      <c r="F14" s="27">
        <f>C14*E14</f>
        <v>0</v>
      </c>
      <c r="H14" s="21"/>
      <c r="I14" s="21"/>
      <c r="J14" s="22"/>
      <c r="K14" s="21"/>
      <c r="L14" s="23"/>
    </row>
    <row r="15" spans="1:12" s="4" customFormat="1" ht="25.25" customHeight="1" thickBot="1">
      <c r="A15" s="128" t="s">
        <v>27</v>
      </c>
      <c r="B15" s="129"/>
      <c r="C15" s="129"/>
      <c r="D15" s="129"/>
      <c r="E15" s="130"/>
      <c r="F15" s="55">
        <f>SUM(F8,F10,F12,F14)</f>
        <v>0</v>
      </c>
      <c r="H15" s="5"/>
      <c r="I15" s="5"/>
      <c r="J15" s="6"/>
      <c r="K15" s="5"/>
    </row>
    <row r="16" spans="1:12" s="10" customFormat="1" ht="30" customHeight="1" thickBot="1">
      <c r="A16" s="30" t="s">
        <v>22</v>
      </c>
      <c r="B16" s="31" t="s">
        <v>48</v>
      </c>
      <c r="C16" s="9"/>
      <c r="D16" s="9"/>
      <c r="E16" s="24"/>
      <c r="F16" s="25"/>
    </row>
    <row r="17" spans="1:12" ht="15.5">
      <c r="A17" s="28" t="s">
        <v>11</v>
      </c>
      <c r="B17" s="115" t="s">
        <v>38</v>
      </c>
      <c r="C17" s="116"/>
      <c r="D17" s="116"/>
      <c r="E17" s="116"/>
      <c r="F17" s="117"/>
    </row>
    <row r="18" spans="1:12" s="20" customFormat="1" ht="44" thickBot="1">
      <c r="A18" s="18">
        <v>1</v>
      </c>
      <c r="B18" s="7" t="s">
        <v>393</v>
      </c>
      <c r="C18" s="19">
        <v>59</v>
      </c>
      <c r="D18" s="17" t="s">
        <v>35</v>
      </c>
      <c r="E18" s="26"/>
      <c r="F18" s="27">
        <f>C18*E18</f>
        <v>0</v>
      </c>
      <c r="H18" s="21"/>
      <c r="I18" s="21"/>
      <c r="J18" s="22"/>
      <c r="K18" s="21"/>
      <c r="L18" s="23"/>
    </row>
    <row r="19" spans="1:12" ht="15.5">
      <c r="A19" s="28" t="s">
        <v>10</v>
      </c>
      <c r="B19" s="115" t="s">
        <v>414</v>
      </c>
      <c r="C19" s="116"/>
      <c r="D19" s="116"/>
      <c r="E19" s="116"/>
      <c r="F19" s="117"/>
    </row>
    <row r="20" spans="1:12" s="20" customFormat="1" ht="15" thickBot="1">
      <c r="A20" s="18">
        <v>2</v>
      </c>
      <c r="B20" s="7" t="s">
        <v>395</v>
      </c>
      <c r="C20" s="19">
        <v>6</v>
      </c>
      <c r="D20" s="17" t="s">
        <v>1</v>
      </c>
      <c r="E20" s="26"/>
      <c r="F20" s="27">
        <f>C20*E20</f>
        <v>0</v>
      </c>
      <c r="H20" s="21"/>
      <c r="I20" s="21"/>
      <c r="J20" s="22"/>
      <c r="K20" s="21"/>
      <c r="L20" s="23"/>
    </row>
    <row r="21" spans="1:12" ht="15.5">
      <c r="A21" s="28" t="s">
        <v>9</v>
      </c>
      <c r="B21" s="115" t="s">
        <v>39</v>
      </c>
      <c r="C21" s="116"/>
      <c r="D21" s="116"/>
      <c r="E21" s="116"/>
      <c r="F21" s="117"/>
    </row>
    <row r="22" spans="1:12" s="20" customFormat="1" ht="15" thickBot="1">
      <c r="A22" s="18">
        <v>3</v>
      </c>
      <c r="B22" s="7" t="s">
        <v>216</v>
      </c>
      <c r="C22" s="19">
        <v>0.6</v>
      </c>
      <c r="D22" s="17" t="s">
        <v>35</v>
      </c>
      <c r="E22" s="26"/>
      <c r="F22" s="27">
        <f>C22*E22</f>
        <v>0</v>
      </c>
      <c r="H22" s="21"/>
      <c r="I22" s="21"/>
      <c r="J22" s="22"/>
      <c r="K22" s="21"/>
      <c r="L22" s="23"/>
    </row>
    <row r="23" spans="1:12" ht="15.5">
      <c r="A23" s="28" t="s">
        <v>8</v>
      </c>
      <c r="B23" s="115" t="s">
        <v>210</v>
      </c>
      <c r="C23" s="116"/>
      <c r="D23" s="116"/>
      <c r="E23" s="116"/>
      <c r="F23" s="117"/>
    </row>
    <row r="24" spans="1:12" s="20" customFormat="1" ht="29.5" thickBot="1">
      <c r="A24" s="18">
        <v>4</v>
      </c>
      <c r="B24" s="7" t="s">
        <v>415</v>
      </c>
      <c r="C24" s="19">
        <v>1</v>
      </c>
      <c r="D24" s="17" t="s">
        <v>35</v>
      </c>
      <c r="E24" s="26"/>
      <c r="F24" s="27">
        <f>C24*E24</f>
        <v>0</v>
      </c>
      <c r="H24" s="21"/>
      <c r="I24" s="21"/>
      <c r="J24" s="22"/>
      <c r="K24" s="21"/>
      <c r="L24" s="23"/>
    </row>
    <row r="25" spans="1:12" s="20" customFormat="1" ht="15.5">
      <c r="A25" s="28" t="s">
        <v>7</v>
      </c>
      <c r="B25" s="115" t="s">
        <v>41</v>
      </c>
      <c r="C25" s="116"/>
      <c r="D25" s="116"/>
      <c r="E25" s="116"/>
      <c r="F25" s="117"/>
      <c r="H25" s="21"/>
      <c r="I25" s="21"/>
      <c r="J25" s="22"/>
      <c r="K25" s="21"/>
      <c r="L25" s="23"/>
    </row>
    <row r="26" spans="1:12" s="20" customFormat="1" ht="29.5" thickBot="1">
      <c r="A26" s="18">
        <v>5</v>
      </c>
      <c r="B26" s="7" t="s">
        <v>431</v>
      </c>
      <c r="C26" s="19">
        <v>12</v>
      </c>
      <c r="D26" s="17" t="s">
        <v>33</v>
      </c>
      <c r="E26" s="26"/>
      <c r="F26" s="27">
        <f>C26*E26</f>
        <v>0</v>
      </c>
      <c r="H26" s="21"/>
      <c r="I26" s="21"/>
      <c r="J26" s="22"/>
      <c r="K26" s="21"/>
      <c r="L26" s="23"/>
    </row>
    <row r="27" spans="1:12" s="20" customFormat="1" ht="15.5">
      <c r="A27" s="28" t="s">
        <v>6</v>
      </c>
      <c r="B27" s="115" t="s">
        <v>42</v>
      </c>
      <c r="C27" s="116"/>
      <c r="D27" s="116"/>
      <c r="E27" s="116"/>
      <c r="F27" s="117"/>
      <c r="H27" s="21"/>
      <c r="I27" s="21"/>
      <c r="J27" s="22"/>
      <c r="K27" s="21"/>
      <c r="L27" s="23"/>
    </row>
    <row r="28" spans="1:12" s="20" customFormat="1" ht="15" thickBot="1">
      <c r="A28" s="18">
        <v>6</v>
      </c>
      <c r="B28" s="7" t="s">
        <v>396</v>
      </c>
      <c r="C28" s="19">
        <v>6</v>
      </c>
      <c r="D28" s="17" t="s">
        <v>2</v>
      </c>
      <c r="E28" s="26"/>
      <c r="F28" s="27">
        <f>C28*E28</f>
        <v>0</v>
      </c>
      <c r="H28" s="21"/>
      <c r="I28" s="21"/>
      <c r="J28" s="22"/>
      <c r="K28" s="21"/>
      <c r="L28" s="23"/>
    </row>
    <row r="29" spans="1:12" s="20" customFormat="1" ht="21" customHeight="1" thickBot="1">
      <c r="A29" s="128" t="s">
        <v>28</v>
      </c>
      <c r="B29" s="129"/>
      <c r="C29" s="129"/>
      <c r="D29" s="129"/>
      <c r="E29" s="130"/>
      <c r="F29" s="55">
        <f>SUM(F18,F20,F22,F24,F26,F28)</f>
        <v>0</v>
      </c>
      <c r="H29" s="21"/>
      <c r="I29" s="21"/>
      <c r="J29" s="22"/>
      <c r="K29" s="21"/>
      <c r="L29" s="23"/>
    </row>
    <row r="30" spans="1:12" s="20" customFormat="1" ht="29.25" customHeight="1" thickBot="1">
      <c r="A30" s="30" t="s">
        <v>23</v>
      </c>
      <c r="B30" s="31" t="s">
        <v>50</v>
      </c>
      <c r="C30" s="9"/>
      <c r="D30" s="9"/>
      <c r="E30" s="24"/>
      <c r="F30" s="25"/>
      <c r="H30" s="21"/>
      <c r="I30" s="21"/>
      <c r="J30" s="22"/>
      <c r="K30" s="21"/>
      <c r="L30" s="23"/>
    </row>
    <row r="31" spans="1:12" s="20" customFormat="1" ht="15.5">
      <c r="A31" s="28" t="s">
        <v>14</v>
      </c>
      <c r="B31" s="115" t="s">
        <v>397</v>
      </c>
      <c r="C31" s="116"/>
      <c r="D31" s="116"/>
      <c r="E31" s="116"/>
      <c r="F31" s="117"/>
      <c r="H31" s="21"/>
      <c r="I31" s="21"/>
      <c r="J31" s="22"/>
      <c r="K31" s="21"/>
      <c r="L31" s="23"/>
    </row>
    <row r="32" spans="1:12" s="20" customFormat="1" ht="29.5" thickBot="1">
      <c r="A32" s="18">
        <v>1</v>
      </c>
      <c r="B32" s="7" t="s">
        <v>398</v>
      </c>
      <c r="C32" s="19">
        <v>4</v>
      </c>
      <c r="D32" s="17" t="s">
        <v>35</v>
      </c>
      <c r="E32" s="26"/>
      <c r="F32" s="27">
        <f>C32*E32</f>
        <v>0</v>
      </c>
      <c r="H32" s="21"/>
      <c r="I32" s="21"/>
      <c r="J32" s="22"/>
      <c r="K32" s="21"/>
      <c r="L32" s="23"/>
    </row>
    <row r="33" spans="1:12" s="20" customFormat="1" ht="15.5">
      <c r="A33" s="28" t="s">
        <v>16</v>
      </c>
      <c r="B33" s="115" t="s">
        <v>139</v>
      </c>
      <c r="C33" s="116"/>
      <c r="D33" s="116"/>
      <c r="E33" s="116"/>
      <c r="F33" s="117"/>
      <c r="H33" s="21"/>
      <c r="I33" s="21"/>
      <c r="J33" s="22"/>
      <c r="K33" s="21"/>
      <c r="L33" s="23"/>
    </row>
    <row r="34" spans="1:12" s="20" customFormat="1" ht="29.5" thickBot="1">
      <c r="A34" s="18">
        <v>2</v>
      </c>
      <c r="B34" s="7" t="s">
        <v>416</v>
      </c>
      <c r="C34" s="19">
        <v>7</v>
      </c>
      <c r="D34" s="26" t="s">
        <v>1</v>
      </c>
      <c r="E34" s="26"/>
      <c r="F34" s="27">
        <f>C34*E34</f>
        <v>0</v>
      </c>
      <c r="H34" s="21"/>
      <c r="I34" s="21"/>
      <c r="J34" s="22"/>
      <c r="K34" s="21"/>
      <c r="L34" s="23"/>
    </row>
    <row r="35" spans="1:12" s="20" customFormat="1" ht="15.5">
      <c r="A35" s="28" t="s">
        <v>17</v>
      </c>
      <c r="B35" s="115" t="s">
        <v>140</v>
      </c>
      <c r="C35" s="116"/>
      <c r="D35" s="116"/>
      <c r="E35" s="116"/>
      <c r="F35" s="117"/>
      <c r="H35" s="21"/>
      <c r="I35" s="21"/>
      <c r="J35" s="22"/>
      <c r="K35" s="21"/>
      <c r="L35" s="23"/>
    </row>
    <row r="36" spans="1:12" s="20" customFormat="1" ht="29.5" thickBot="1">
      <c r="A36" s="18">
        <v>3</v>
      </c>
      <c r="B36" s="7" t="s">
        <v>408</v>
      </c>
      <c r="C36" s="19">
        <v>30</v>
      </c>
      <c r="D36" s="26" t="s">
        <v>1</v>
      </c>
      <c r="E36" s="26"/>
      <c r="F36" s="27">
        <f>C36*E36</f>
        <v>0</v>
      </c>
      <c r="H36" s="21"/>
      <c r="I36" s="21"/>
      <c r="J36" s="22"/>
      <c r="K36" s="21"/>
      <c r="L36" s="23"/>
    </row>
    <row r="37" spans="1:12" s="20" customFormat="1" ht="19" thickBot="1">
      <c r="A37" s="128" t="s">
        <v>12</v>
      </c>
      <c r="B37" s="129"/>
      <c r="C37" s="129"/>
      <c r="D37" s="129"/>
      <c r="E37" s="130"/>
      <c r="F37" s="55">
        <f>SUM(F36,F32,F34)</f>
        <v>0</v>
      </c>
      <c r="H37" s="21"/>
      <c r="I37" s="21"/>
      <c r="J37" s="22"/>
      <c r="K37" s="21"/>
      <c r="L37" s="23"/>
    </row>
    <row r="38" spans="1:12" s="20" customFormat="1" ht="36" customHeight="1" thickBot="1">
      <c r="A38" s="30" t="s">
        <v>24</v>
      </c>
      <c r="B38" s="31" t="s">
        <v>49</v>
      </c>
      <c r="C38" s="9"/>
      <c r="D38" s="9"/>
      <c r="E38" s="24"/>
      <c r="F38" s="25"/>
      <c r="H38" s="21"/>
      <c r="I38" s="21"/>
      <c r="J38" s="22"/>
      <c r="K38" s="21"/>
      <c r="L38" s="23"/>
    </row>
    <row r="39" spans="1:12" s="20" customFormat="1" ht="26.25" customHeight="1">
      <c r="A39" s="28" t="s">
        <v>15</v>
      </c>
      <c r="B39" s="115" t="s">
        <v>40</v>
      </c>
      <c r="C39" s="116"/>
      <c r="D39" s="116"/>
      <c r="E39" s="116"/>
      <c r="F39" s="117"/>
      <c r="H39" s="21"/>
      <c r="I39" s="21"/>
      <c r="J39" s="22"/>
      <c r="K39" s="21"/>
      <c r="L39" s="23"/>
    </row>
    <row r="40" spans="1:12" s="20" customFormat="1" ht="48" customHeight="1" thickBot="1">
      <c r="A40" s="18">
        <v>1</v>
      </c>
      <c r="B40" s="7" t="s">
        <v>541</v>
      </c>
      <c r="C40" s="19">
        <v>24</v>
      </c>
      <c r="D40" s="17" t="s">
        <v>35</v>
      </c>
      <c r="E40" s="26"/>
      <c r="F40" s="27">
        <f>C40*E40</f>
        <v>0</v>
      </c>
      <c r="H40" s="21"/>
      <c r="I40" s="21"/>
      <c r="J40" s="22"/>
      <c r="K40" s="21"/>
      <c r="L40" s="23"/>
    </row>
    <row r="41" spans="1:12" s="4" customFormat="1" ht="25.25" customHeight="1" thickBot="1">
      <c r="A41" s="128" t="s">
        <v>29</v>
      </c>
      <c r="B41" s="129"/>
      <c r="C41" s="129"/>
      <c r="D41" s="129"/>
      <c r="E41" s="130"/>
      <c r="F41" s="55">
        <f>SUM(F40)</f>
        <v>0</v>
      </c>
      <c r="H41" s="5"/>
      <c r="I41" s="5"/>
      <c r="J41" s="6"/>
      <c r="K41" s="5"/>
    </row>
    <row r="42" spans="1:12" s="4" customFormat="1" ht="25.25" customHeight="1" thickBot="1">
      <c r="A42" s="30" t="s">
        <v>25</v>
      </c>
      <c r="B42" s="31" t="s">
        <v>127</v>
      </c>
      <c r="C42" s="9"/>
      <c r="D42" s="9"/>
      <c r="E42" s="24"/>
      <c r="F42" s="25"/>
      <c r="H42" s="5"/>
      <c r="I42" s="5"/>
      <c r="J42" s="6"/>
      <c r="K42" s="5"/>
    </row>
    <row r="43" spans="1:12" s="4" customFormat="1" ht="25.25" customHeight="1">
      <c r="A43" s="28" t="s">
        <v>54</v>
      </c>
      <c r="B43" s="115" t="s">
        <v>134</v>
      </c>
      <c r="C43" s="116"/>
      <c r="D43" s="116"/>
      <c r="E43" s="116"/>
      <c r="F43" s="117"/>
      <c r="H43" s="5"/>
      <c r="I43" s="5"/>
      <c r="J43" s="6"/>
      <c r="K43" s="5"/>
    </row>
    <row r="44" spans="1:12" s="4" customFormat="1" ht="25.25" customHeight="1" thickBot="1">
      <c r="A44" s="18">
        <v>1</v>
      </c>
      <c r="B44" s="33" t="s">
        <v>399</v>
      </c>
      <c r="C44" s="34">
        <v>1</v>
      </c>
      <c r="D44" s="35" t="s">
        <v>2</v>
      </c>
      <c r="E44" s="36"/>
      <c r="F44" s="27">
        <f>C44*E44</f>
        <v>0</v>
      </c>
      <c r="H44" s="5"/>
      <c r="I44" s="5"/>
      <c r="J44" s="6"/>
      <c r="K44" s="5"/>
    </row>
    <row r="45" spans="1:12" s="4" customFormat="1" ht="25.25" customHeight="1">
      <c r="A45" s="28" t="s">
        <v>55</v>
      </c>
      <c r="B45" s="115" t="s">
        <v>128</v>
      </c>
      <c r="C45" s="116"/>
      <c r="D45" s="116"/>
      <c r="E45" s="116"/>
      <c r="F45" s="117"/>
      <c r="H45" s="5"/>
      <c r="I45" s="5"/>
      <c r="J45" s="6"/>
      <c r="K45" s="5"/>
    </row>
    <row r="46" spans="1:12" s="4" customFormat="1" ht="25.25" customHeight="1" thickBot="1">
      <c r="A46" s="18">
        <v>2</v>
      </c>
      <c r="B46" s="33" t="s">
        <v>400</v>
      </c>
      <c r="C46" s="34">
        <v>15</v>
      </c>
      <c r="D46" s="35" t="s">
        <v>2</v>
      </c>
      <c r="E46" s="36"/>
      <c r="F46" s="27">
        <f>C46*E46</f>
        <v>0</v>
      </c>
      <c r="H46" s="5"/>
      <c r="I46" s="5"/>
      <c r="J46" s="6"/>
      <c r="K46" s="5"/>
    </row>
    <row r="47" spans="1:12" s="4" customFormat="1" ht="25.25" customHeight="1">
      <c r="A47" s="28" t="s">
        <v>56</v>
      </c>
      <c r="B47" s="125" t="s">
        <v>433</v>
      </c>
      <c r="C47" s="126"/>
      <c r="D47" s="126"/>
      <c r="E47" s="126"/>
      <c r="F47" s="127"/>
      <c r="H47" s="5"/>
      <c r="I47" s="5"/>
      <c r="J47" s="6"/>
      <c r="K47" s="5"/>
    </row>
    <row r="48" spans="1:12" s="4" customFormat="1" ht="25.25" customHeight="1" thickBot="1">
      <c r="A48" s="18">
        <v>3</v>
      </c>
      <c r="B48" s="33" t="s">
        <v>430</v>
      </c>
      <c r="C48" s="19">
        <v>15</v>
      </c>
      <c r="D48" s="17" t="s">
        <v>2</v>
      </c>
      <c r="E48" s="26"/>
      <c r="F48" s="27">
        <f>C48*E48</f>
        <v>0</v>
      </c>
      <c r="H48" s="5"/>
      <c r="I48" s="5"/>
      <c r="J48" s="6"/>
      <c r="K48" s="5"/>
    </row>
    <row r="49" spans="1:12" s="4" customFormat="1" ht="25.25" customHeight="1" thickBot="1">
      <c r="A49" s="128" t="s">
        <v>193</v>
      </c>
      <c r="B49" s="129"/>
      <c r="C49" s="129"/>
      <c r="D49" s="129"/>
      <c r="E49" s="130"/>
      <c r="F49" s="55">
        <f>SUM(F48,F46,F44)</f>
        <v>0</v>
      </c>
      <c r="H49" s="5"/>
      <c r="I49" s="5"/>
      <c r="J49" s="6"/>
      <c r="K49" s="5"/>
    </row>
    <row r="50" spans="1:12" s="4" customFormat="1" ht="42" customHeight="1" thickBot="1">
      <c r="A50" s="30" t="s">
        <v>30</v>
      </c>
      <c r="B50" s="31" t="s">
        <v>90</v>
      </c>
      <c r="C50" s="9"/>
      <c r="D50" s="9"/>
      <c r="E50" s="24"/>
      <c r="F50" s="25"/>
      <c r="H50" s="5"/>
      <c r="I50" s="5"/>
      <c r="J50" s="6"/>
      <c r="K50" s="5"/>
    </row>
    <row r="51" spans="1:12" s="4" customFormat="1" ht="22.5" customHeight="1">
      <c r="A51" s="28" t="s">
        <v>57</v>
      </c>
      <c r="B51" s="131" t="s">
        <v>401</v>
      </c>
      <c r="C51" s="132"/>
      <c r="D51" s="132"/>
      <c r="E51" s="132"/>
      <c r="F51" s="133"/>
      <c r="H51" s="5"/>
      <c r="I51" s="5"/>
      <c r="J51" s="6"/>
      <c r="K51" s="5"/>
    </row>
    <row r="52" spans="1:12" s="4" customFormat="1" ht="21" customHeight="1" thickBot="1">
      <c r="A52" s="18">
        <v>1</v>
      </c>
      <c r="B52" s="46" t="s">
        <v>429</v>
      </c>
      <c r="C52" s="34">
        <v>1</v>
      </c>
      <c r="D52" s="35" t="s">
        <v>77</v>
      </c>
      <c r="E52" s="36"/>
      <c r="F52" s="27">
        <f>C52*E52</f>
        <v>0</v>
      </c>
      <c r="H52" s="5"/>
      <c r="I52" s="5"/>
      <c r="J52" s="6"/>
      <c r="K52" s="5"/>
    </row>
    <row r="53" spans="1:12" s="4" customFormat="1" ht="18" customHeight="1">
      <c r="A53" s="28" t="s">
        <v>58</v>
      </c>
      <c r="B53" s="115" t="s">
        <v>166</v>
      </c>
      <c r="C53" s="116"/>
      <c r="D53" s="116"/>
      <c r="E53" s="116"/>
      <c r="F53" s="117"/>
      <c r="H53" s="5"/>
      <c r="I53" s="5"/>
      <c r="J53" s="6"/>
      <c r="K53" s="5"/>
    </row>
    <row r="54" spans="1:12" s="4" customFormat="1" ht="16" thickBot="1">
      <c r="A54" s="18">
        <v>2</v>
      </c>
      <c r="B54" s="46" t="s">
        <v>390</v>
      </c>
      <c r="C54" s="34">
        <v>90</v>
      </c>
      <c r="D54" s="35" t="s">
        <v>1</v>
      </c>
      <c r="E54" s="36"/>
      <c r="F54" s="27">
        <f>C54*E54</f>
        <v>0</v>
      </c>
      <c r="H54" s="5"/>
      <c r="I54" s="5"/>
      <c r="J54" s="6"/>
      <c r="K54" s="5"/>
    </row>
    <row r="55" spans="1:12" s="4" customFormat="1" ht="15.5">
      <c r="A55" s="28" t="s">
        <v>59</v>
      </c>
      <c r="B55" s="125" t="s">
        <v>83</v>
      </c>
      <c r="C55" s="126"/>
      <c r="D55" s="126"/>
      <c r="E55" s="126"/>
      <c r="F55" s="127"/>
      <c r="H55" s="5"/>
      <c r="I55" s="5"/>
      <c r="J55" s="6"/>
      <c r="K55" s="5"/>
    </row>
    <row r="56" spans="1:12" s="4" customFormat="1" ht="16" thickBot="1">
      <c r="A56" s="18">
        <v>3</v>
      </c>
      <c r="B56" s="47" t="s">
        <v>141</v>
      </c>
      <c r="C56" s="19">
        <v>1</v>
      </c>
      <c r="D56" s="17" t="s">
        <v>33</v>
      </c>
      <c r="E56" s="26"/>
      <c r="F56" s="27">
        <f>C56*E56</f>
        <v>0</v>
      </c>
      <c r="H56" s="5"/>
      <c r="I56" s="5"/>
      <c r="J56" s="6"/>
      <c r="K56" s="5"/>
    </row>
    <row r="57" spans="1:12" s="4" customFormat="1" ht="15.5">
      <c r="A57" s="28" t="s">
        <v>183</v>
      </c>
      <c r="B57" s="125" t="s">
        <v>85</v>
      </c>
      <c r="C57" s="126"/>
      <c r="D57" s="126"/>
      <c r="E57" s="126"/>
      <c r="F57" s="127"/>
      <c r="H57" s="5"/>
      <c r="I57" s="5"/>
      <c r="J57" s="6"/>
      <c r="K57" s="5"/>
    </row>
    <row r="58" spans="1:12" s="4" customFormat="1" ht="16" thickBot="1">
      <c r="A58" s="18">
        <v>4</v>
      </c>
      <c r="B58" s="48" t="s">
        <v>86</v>
      </c>
      <c r="C58" s="19">
        <v>100</v>
      </c>
      <c r="D58" s="17" t="s">
        <v>1</v>
      </c>
      <c r="E58" s="26"/>
      <c r="F58" s="27">
        <f>C58*E58</f>
        <v>0</v>
      </c>
      <c r="H58" s="5"/>
      <c r="I58" s="5"/>
      <c r="J58" s="6"/>
      <c r="K58" s="5"/>
    </row>
    <row r="59" spans="1:12" s="4" customFormat="1" ht="15.5">
      <c r="A59" s="28" t="s">
        <v>184</v>
      </c>
      <c r="B59" s="115" t="s">
        <v>88</v>
      </c>
      <c r="C59" s="116"/>
      <c r="D59" s="116"/>
      <c r="E59" s="116"/>
      <c r="F59" s="117"/>
      <c r="H59" s="5"/>
      <c r="I59" s="5"/>
      <c r="J59" s="6"/>
      <c r="K59" s="5"/>
    </row>
    <row r="60" spans="1:12" s="4" customFormat="1" ht="16" thickBot="1">
      <c r="A60" s="18">
        <v>5</v>
      </c>
      <c r="B60" s="48" t="s">
        <v>87</v>
      </c>
      <c r="C60" s="34">
        <v>1</v>
      </c>
      <c r="D60" s="35" t="s">
        <v>33</v>
      </c>
      <c r="E60" s="36"/>
      <c r="F60" s="27">
        <f>C60*E60</f>
        <v>0</v>
      </c>
      <c r="H60" s="5"/>
      <c r="I60" s="5"/>
      <c r="J60" s="6"/>
      <c r="K60" s="5"/>
    </row>
    <row r="61" spans="1:12" s="4" customFormat="1" ht="25.25" customHeight="1" thickBot="1">
      <c r="A61" s="128" t="s">
        <v>34</v>
      </c>
      <c r="B61" s="129"/>
      <c r="C61" s="129"/>
      <c r="D61" s="129"/>
      <c r="E61" s="130"/>
      <c r="F61" s="55">
        <f>SUM(F60,F52,F54,F56,F58)</f>
        <v>0</v>
      </c>
      <c r="H61" s="5"/>
      <c r="I61" s="5"/>
      <c r="J61" s="6"/>
      <c r="K61" s="5"/>
    </row>
    <row r="62" spans="1:12" s="10" customFormat="1" ht="30" customHeight="1" thickBot="1">
      <c r="A62" s="30" t="s">
        <v>60</v>
      </c>
      <c r="B62" s="31" t="s">
        <v>418</v>
      </c>
      <c r="C62" s="9"/>
      <c r="D62" s="9"/>
      <c r="E62" s="24"/>
      <c r="F62" s="25"/>
    </row>
    <row r="63" spans="1:12" ht="15.5">
      <c r="A63" s="28" t="s">
        <v>61</v>
      </c>
      <c r="B63" s="115" t="s">
        <v>601</v>
      </c>
      <c r="C63" s="116"/>
      <c r="D63" s="116"/>
      <c r="E63" s="116"/>
      <c r="F63" s="117"/>
    </row>
    <row r="64" spans="1:12" s="20" customFormat="1" ht="30.75" customHeight="1" thickBot="1">
      <c r="A64" s="18">
        <v>1</v>
      </c>
      <c r="B64" s="98" t="s">
        <v>455</v>
      </c>
      <c r="C64" s="19">
        <v>8</v>
      </c>
      <c r="D64" s="17" t="s">
        <v>144</v>
      </c>
      <c r="E64" s="26"/>
      <c r="F64" s="27">
        <f>C64*E64</f>
        <v>0</v>
      </c>
      <c r="H64" s="99"/>
      <c r="I64" s="21"/>
      <c r="J64" s="22"/>
      <c r="K64" s="21"/>
      <c r="L64" s="23"/>
    </row>
    <row r="65" spans="1:12" ht="15.5">
      <c r="A65" s="28" t="s">
        <v>62</v>
      </c>
      <c r="B65" s="115" t="s">
        <v>142</v>
      </c>
      <c r="C65" s="116"/>
      <c r="D65" s="116"/>
      <c r="E65" s="116"/>
      <c r="F65" s="117"/>
    </row>
    <row r="66" spans="1:12" s="20" customFormat="1" ht="15" thickBot="1">
      <c r="A66" s="18">
        <v>2</v>
      </c>
      <c r="B66" s="46" t="s">
        <v>78</v>
      </c>
      <c r="C66" s="19">
        <v>20</v>
      </c>
      <c r="D66" s="17" t="s">
        <v>1</v>
      </c>
      <c r="E66" s="26"/>
      <c r="F66" s="27">
        <f>C66*E66</f>
        <v>0</v>
      </c>
      <c r="H66" s="21"/>
      <c r="I66" s="21"/>
      <c r="J66" s="22"/>
      <c r="K66" s="21"/>
      <c r="L66" s="23"/>
    </row>
    <row r="67" spans="1:12" ht="15.5">
      <c r="A67" s="28" t="s">
        <v>63</v>
      </c>
      <c r="B67" s="115" t="s">
        <v>142</v>
      </c>
      <c r="C67" s="116"/>
      <c r="D67" s="116"/>
      <c r="E67" s="116"/>
      <c r="F67" s="117"/>
    </row>
    <row r="68" spans="1:12" s="20" customFormat="1" ht="15" thickBot="1">
      <c r="A68" s="18">
        <v>3</v>
      </c>
      <c r="B68" s="46" t="s">
        <v>143</v>
      </c>
      <c r="C68" s="19">
        <v>90</v>
      </c>
      <c r="D68" s="17" t="s">
        <v>1</v>
      </c>
      <c r="E68" s="26"/>
      <c r="F68" s="27">
        <f>C68*E68</f>
        <v>0</v>
      </c>
      <c r="H68" s="21"/>
      <c r="I68" s="21"/>
      <c r="J68" s="22"/>
      <c r="K68" s="21"/>
      <c r="L68" s="23"/>
    </row>
    <row r="69" spans="1:12" s="20" customFormat="1" ht="15.5">
      <c r="A69" s="28" t="s">
        <v>64</v>
      </c>
      <c r="B69" s="115" t="s">
        <v>603</v>
      </c>
      <c r="C69" s="116"/>
      <c r="D69" s="116"/>
      <c r="E69" s="116"/>
      <c r="F69" s="117"/>
      <c r="H69" s="21"/>
      <c r="I69" s="21"/>
      <c r="J69" s="22"/>
      <c r="K69" s="21"/>
      <c r="L69" s="23"/>
    </row>
    <row r="70" spans="1:12" s="20" customFormat="1" ht="15" thickBot="1">
      <c r="A70" s="18">
        <v>4</v>
      </c>
      <c r="B70" s="56" t="s">
        <v>604</v>
      </c>
      <c r="C70" s="19">
        <v>0.2</v>
      </c>
      <c r="D70" s="17" t="s">
        <v>31</v>
      </c>
      <c r="E70" s="26"/>
      <c r="F70" s="27">
        <f>C70*E70</f>
        <v>0</v>
      </c>
      <c r="H70" s="21"/>
      <c r="I70" s="21"/>
      <c r="J70" s="22"/>
      <c r="K70" s="21"/>
      <c r="L70" s="23"/>
    </row>
    <row r="71" spans="1:12" ht="20.75" customHeight="1">
      <c r="A71" s="28" t="s">
        <v>65</v>
      </c>
      <c r="B71" s="115" t="s">
        <v>145</v>
      </c>
      <c r="C71" s="116"/>
      <c r="D71" s="116"/>
      <c r="E71" s="116"/>
      <c r="F71" s="117"/>
    </row>
    <row r="72" spans="1:12" s="20" customFormat="1" ht="56.25" customHeight="1" thickBot="1">
      <c r="A72" s="18">
        <v>5</v>
      </c>
      <c r="B72" s="56" t="s">
        <v>450</v>
      </c>
      <c r="C72" s="19">
        <v>1</v>
      </c>
      <c r="D72" s="17" t="s">
        <v>95</v>
      </c>
      <c r="E72" s="26"/>
      <c r="F72" s="27">
        <f>C72*E72</f>
        <v>0</v>
      </c>
      <c r="H72" s="21"/>
      <c r="I72" s="21"/>
      <c r="J72" s="22"/>
      <c r="K72" s="21"/>
      <c r="L72" s="23"/>
    </row>
    <row r="73" spans="1:12" ht="15.5">
      <c r="A73" s="28" t="s">
        <v>602</v>
      </c>
      <c r="B73" s="115" t="s">
        <v>79</v>
      </c>
      <c r="C73" s="116"/>
      <c r="D73" s="116"/>
      <c r="E73" s="116"/>
      <c r="F73" s="117"/>
    </row>
    <row r="74" spans="1:12" s="20" customFormat="1" ht="29.5" thickBot="1">
      <c r="A74" s="18">
        <v>6</v>
      </c>
      <c r="B74" s="52" t="s">
        <v>197</v>
      </c>
      <c r="C74" s="19">
        <v>1</v>
      </c>
      <c r="D74" s="17" t="s">
        <v>32</v>
      </c>
      <c r="E74" s="26"/>
      <c r="F74" s="27">
        <f>C74*E74</f>
        <v>0</v>
      </c>
      <c r="H74" s="21"/>
      <c r="I74" s="21"/>
      <c r="J74" s="22"/>
      <c r="K74" s="21"/>
      <c r="L74" s="23"/>
    </row>
    <row r="75" spans="1:12" s="4" customFormat="1" ht="25.25" customHeight="1" thickBot="1">
      <c r="A75" s="128" t="s">
        <v>194</v>
      </c>
      <c r="B75" s="129"/>
      <c r="C75" s="129"/>
      <c r="D75" s="129"/>
      <c r="E75" s="130"/>
      <c r="F75" s="55">
        <f>SUM(F64,F66,F68,F72,F74,F70)</f>
        <v>0</v>
      </c>
      <c r="H75" s="5"/>
      <c r="I75" s="5"/>
      <c r="J75" s="100"/>
      <c r="K75" s="5"/>
    </row>
    <row r="76" spans="1:12" s="4" customFormat="1" ht="35.25" customHeight="1" thickBot="1">
      <c r="A76" s="37" t="s">
        <v>66</v>
      </c>
      <c r="B76" s="31" t="s">
        <v>47</v>
      </c>
      <c r="C76" s="9"/>
      <c r="D76" s="9"/>
      <c r="E76" s="24"/>
      <c r="F76" s="25"/>
      <c r="H76" s="5"/>
      <c r="I76" s="5"/>
      <c r="J76" s="6"/>
      <c r="K76" s="5"/>
    </row>
    <row r="77" spans="1:12" s="4" customFormat="1" ht="35.25" customHeight="1">
      <c r="A77" s="28" t="s">
        <v>68</v>
      </c>
      <c r="B77" s="115" t="s">
        <v>599</v>
      </c>
      <c r="C77" s="116"/>
      <c r="D77" s="116"/>
      <c r="E77" s="116"/>
      <c r="F77" s="117"/>
      <c r="H77" s="5"/>
      <c r="I77" s="5"/>
      <c r="J77" s="6"/>
      <c r="K77" s="5"/>
    </row>
    <row r="78" spans="1:12" s="4" customFormat="1" ht="23.25" customHeight="1" thickBot="1">
      <c r="A78" s="18">
        <v>1</v>
      </c>
      <c r="B78" s="56" t="s">
        <v>598</v>
      </c>
      <c r="C78" s="19">
        <v>0.6</v>
      </c>
      <c r="D78" s="17" t="s">
        <v>31</v>
      </c>
      <c r="E78" s="26"/>
      <c r="F78" s="27">
        <f>C78*E78</f>
        <v>0</v>
      </c>
      <c r="H78" s="5"/>
      <c r="I78" s="5"/>
      <c r="J78" s="6"/>
      <c r="K78" s="5"/>
    </row>
    <row r="79" spans="1:12" s="4" customFormat="1" ht="28.25" customHeight="1">
      <c r="A79" s="28" t="s">
        <v>69</v>
      </c>
      <c r="B79" s="115" t="s">
        <v>47</v>
      </c>
      <c r="C79" s="116"/>
      <c r="D79" s="116"/>
      <c r="E79" s="116"/>
      <c r="F79" s="117"/>
      <c r="H79" s="5"/>
      <c r="I79" s="5"/>
      <c r="J79" s="6"/>
      <c r="K79" s="5"/>
    </row>
    <row r="80" spans="1:12" s="4" customFormat="1" ht="90" customHeight="1" thickBot="1">
      <c r="A80" s="18">
        <v>2</v>
      </c>
      <c r="B80" s="56" t="s">
        <v>600</v>
      </c>
      <c r="C80" s="19">
        <v>1</v>
      </c>
      <c r="D80" s="17" t="s">
        <v>95</v>
      </c>
      <c r="E80" s="26"/>
      <c r="F80" s="27">
        <f>C80*E80</f>
        <v>0</v>
      </c>
      <c r="H80" s="107"/>
      <c r="I80" s="5"/>
      <c r="J80" s="6"/>
      <c r="K80" s="5"/>
    </row>
    <row r="81" spans="1:11" s="4" customFormat="1" ht="20" customHeight="1" thickBot="1">
      <c r="A81" s="128" t="s">
        <v>195</v>
      </c>
      <c r="B81" s="129"/>
      <c r="C81" s="129"/>
      <c r="D81" s="129"/>
      <c r="E81" s="130"/>
      <c r="F81" s="55">
        <f>SUM(F80,F78)</f>
        <v>0</v>
      </c>
      <c r="H81" s="107"/>
      <c r="I81" s="5"/>
      <c r="J81" s="6"/>
      <c r="K81" s="5"/>
    </row>
    <row r="82" spans="1:11" ht="25.25" customHeight="1">
      <c r="A82" s="134" t="s">
        <v>402</v>
      </c>
      <c r="B82" s="135"/>
      <c r="C82" s="135"/>
      <c r="D82" s="135"/>
      <c r="E82" s="136"/>
      <c r="F82" s="29">
        <f>SUM(F81,F75,F61,F49,F41,F37,F29,F15)</f>
        <v>0</v>
      </c>
    </row>
    <row r="84" spans="1:11">
      <c r="F84" s="114"/>
    </row>
  </sheetData>
  <mergeCells count="42">
    <mergeCell ref="A81:E81"/>
    <mergeCell ref="B53:F53"/>
    <mergeCell ref="A41:E41"/>
    <mergeCell ref="A29:E29"/>
    <mergeCell ref="B31:F31"/>
    <mergeCell ref="B33:F33"/>
    <mergeCell ref="B35:F35"/>
    <mergeCell ref="B43:F43"/>
    <mergeCell ref="B45:F45"/>
    <mergeCell ref="B57:F57"/>
    <mergeCell ref="B59:F59"/>
    <mergeCell ref="A61:E61"/>
    <mergeCell ref="B77:F77"/>
    <mergeCell ref="B69:F69"/>
    <mergeCell ref="A82:E82"/>
    <mergeCell ref="B9:F9"/>
    <mergeCell ref="B13:F13"/>
    <mergeCell ref="B17:F17"/>
    <mergeCell ref="B19:F19"/>
    <mergeCell ref="B21:F21"/>
    <mergeCell ref="B23:F23"/>
    <mergeCell ref="A75:E75"/>
    <mergeCell ref="B63:F63"/>
    <mergeCell ref="B65:F65"/>
    <mergeCell ref="B73:F73"/>
    <mergeCell ref="B11:F11"/>
    <mergeCell ref="A15:E15"/>
    <mergeCell ref="B67:F67"/>
    <mergeCell ref="B71:F71"/>
    <mergeCell ref="B79:F79"/>
    <mergeCell ref="B7:F7"/>
    <mergeCell ref="A3:F3"/>
    <mergeCell ref="A4:F4"/>
    <mergeCell ref="B6:F6"/>
    <mergeCell ref="B55:F55"/>
    <mergeCell ref="B47:F47"/>
    <mergeCell ref="A49:E49"/>
    <mergeCell ref="B51:F51"/>
    <mergeCell ref="B25:F25"/>
    <mergeCell ref="B27:F27"/>
    <mergeCell ref="A37:E37"/>
    <mergeCell ref="B39:F39"/>
  </mergeCells>
  <pageMargins left="0.37" right="0.25" top="0.75" bottom="0.75" header="0.3" footer="0.3"/>
  <pageSetup scale="6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71"/>
  <sheetViews>
    <sheetView topLeftCell="A55" workbookViewId="0">
      <selection activeCell="B74" sqref="B74"/>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 min="7" max="7" width="11.08984375" bestFit="1" customWidth="1"/>
  </cols>
  <sheetData>
    <row r="1" spans="1:6" ht="21.5" thickBot="1">
      <c r="A1" s="119" t="s">
        <v>363</v>
      </c>
      <c r="B1" s="120"/>
      <c r="C1" s="120"/>
      <c r="D1" s="120"/>
      <c r="E1" s="120"/>
      <c r="F1" s="121"/>
    </row>
    <row r="2" spans="1:6" ht="37.5" thickBot="1">
      <c r="A2" s="11" t="s">
        <v>20</v>
      </c>
      <c r="B2" s="12" t="s">
        <v>21</v>
      </c>
      <c r="C2" s="12" t="s">
        <v>3</v>
      </c>
      <c r="D2" s="13" t="s">
        <v>0</v>
      </c>
      <c r="E2" s="12" t="s">
        <v>26</v>
      </c>
      <c r="F2" s="14" t="s">
        <v>13</v>
      </c>
    </row>
    <row r="3" spans="1:6" ht="21.5" thickBot="1">
      <c r="A3" s="30" t="s">
        <v>19</v>
      </c>
      <c r="B3" s="147" t="s">
        <v>44</v>
      </c>
      <c r="C3" s="148"/>
      <c r="D3" s="148"/>
      <c r="E3" s="148"/>
      <c r="F3" s="149"/>
    </row>
    <row r="4" spans="1:6" ht="15.65" customHeight="1">
      <c r="A4" s="28" t="s">
        <v>177</v>
      </c>
      <c r="B4" s="115" t="s">
        <v>502</v>
      </c>
      <c r="C4" s="116"/>
      <c r="D4" s="116"/>
      <c r="E4" s="116"/>
      <c r="F4" s="117"/>
    </row>
    <row r="5" spans="1:6" ht="58.5" thickBot="1">
      <c r="A5" s="18">
        <v>1</v>
      </c>
      <c r="B5" s="7" t="s">
        <v>503</v>
      </c>
      <c r="C5" s="19">
        <v>70</v>
      </c>
      <c r="D5" s="17" t="s">
        <v>35</v>
      </c>
      <c r="E5" s="26"/>
      <c r="F5" s="27">
        <f>C5*E5</f>
        <v>0</v>
      </c>
    </row>
    <row r="6" spans="1:6" ht="15.5">
      <c r="A6" s="28" t="s">
        <v>178</v>
      </c>
      <c r="B6" s="115" t="s">
        <v>308</v>
      </c>
      <c r="C6" s="116"/>
      <c r="D6" s="116"/>
      <c r="E6" s="116"/>
      <c r="F6" s="117"/>
    </row>
    <row r="7" spans="1:6" ht="29.5" thickBot="1">
      <c r="A7" s="18">
        <v>2</v>
      </c>
      <c r="B7" s="7" t="s">
        <v>562</v>
      </c>
      <c r="C7" s="19">
        <v>1.5</v>
      </c>
      <c r="D7" s="17" t="s">
        <v>31</v>
      </c>
      <c r="E7" s="26"/>
      <c r="F7" s="27">
        <f>C7*E7</f>
        <v>0</v>
      </c>
    </row>
    <row r="8" spans="1:6" ht="15.5">
      <c r="A8" s="28" t="s">
        <v>179</v>
      </c>
      <c r="B8" s="115" t="s">
        <v>504</v>
      </c>
      <c r="C8" s="116"/>
      <c r="D8" s="116"/>
      <c r="E8" s="116"/>
      <c r="F8" s="117"/>
    </row>
    <row r="9" spans="1:6" ht="29.5" thickBot="1">
      <c r="A9" s="18">
        <v>3</v>
      </c>
      <c r="B9" s="7" t="s">
        <v>505</v>
      </c>
      <c r="C9" s="19">
        <v>2</v>
      </c>
      <c r="D9" s="17" t="s">
        <v>31</v>
      </c>
      <c r="E9" s="26"/>
      <c r="F9" s="27">
        <f>C9*E9</f>
        <v>0</v>
      </c>
    </row>
    <row r="10" spans="1:6" ht="15.5">
      <c r="A10" s="28" t="s">
        <v>180</v>
      </c>
      <c r="B10" s="115" t="s">
        <v>274</v>
      </c>
      <c r="C10" s="116"/>
      <c r="D10" s="116"/>
      <c r="E10" s="116"/>
      <c r="F10" s="117"/>
    </row>
    <row r="11" spans="1:6" ht="44" thickBot="1">
      <c r="A11" s="18">
        <v>4</v>
      </c>
      <c r="B11" s="7" t="s">
        <v>209</v>
      </c>
      <c r="C11" s="19">
        <v>0.7</v>
      </c>
      <c r="D11" s="17" t="s">
        <v>31</v>
      </c>
      <c r="E11" s="26"/>
      <c r="F11" s="27">
        <f>C11*E11</f>
        <v>0</v>
      </c>
    </row>
    <row r="12" spans="1:6" ht="15" thickBot="1">
      <c r="A12" s="150" t="s">
        <v>27</v>
      </c>
      <c r="B12" s="151"/>
      <c r="C12" s="151"/>
      <c r="D12" s="151"/>
      <c r="E12" s="152"/>
      <c r="F12" s="61">
        <f>SUM(F11,F9,F7,F5)</f>
        <v>0</v>
      </c>
    </row>
    <row r="13" spans="1:6" ht="21.5" thickBot="1">
      <c r="A13" s="30" t="s">
        <v>22</v>
      </c>
      <c r="B13" s="31" t="s">
        <v>48</v>
      </c>
      <c r="C13" s="9"/>
      <c r="D13" s="9"/>
      <c r="E13" s="24"/>
      <c r="F13" s="25"/>
    </row>
    <row r="14" spans="1:6" ht="15.5">
      <c r="A14" s="28" t="s">
        <v>11</v>
      </c>
      <c r="B14" s="115" t="s">
        <v>38</v>
      </c>
      <c r="C14" s="116"/>
      <c r="D14" s="116"/>
      <c r="E14" s="116"/>
      <c r="F14" s="117"/>
    </row>
    <row r="15" spans="1:6" ht="44" thickBot="1">
      <c r="A15" s="18">
        <v>1</v>
      </c>
      <c r="B15" s="7" t="s">
        <v>276</v>
      </c>
      <c r="C15" s="19">
        <v>12</v>
      </c>
      <c r="D15" s="17" t="s">
        <v>35</v>
      </c>
      <c r="E15" s="26"/>
      <c r="F15" s="27">
        <f>C15*E15</f>
        <v>0</v>
      </c>
    </row>
    <row r="16" spans="1:6" ht="15.5">
      <c r="A16" s="28" t="s">
        <v>10</v>
      </c>
      <c r="B16" s="115" t="s">
        <v>300</v>
      </c>
      <c r="C16" s="116"/>
      <c r="D16" s="116"/>
      <c r="E16" s="116"/>
      <c r="F16" s="117"/>
    </row>
    <row r="17" spans="1:6" ht="29.5" thickBot="1">
      <c r="A17" s="18">
        <v>2</v>
      </c>
      <c r="B17" s="7" t="s">
        <v>138</v>
      </c>
      <c r="C17" s="19">
        <v>18</v>
      </c>
      <c r="D17" s="17" t="s">
        <v>1</v>
      </c>
      <c r="E17" s="26"/>
      <c r="F17" s="27">
        <f>C17*E17</f>
        <v>0</v>
      </c>
    </row>
    <row r="18" spans="1:6" ht="15.5">
      <c r="A18" s="28" t="s">
        <v>9</v>
      </c>
      <c r="B18" s="115" t="s">
        <v>37</v>
      </c>
      <c r="C18" s="116"/>
      <c r="D18" s="116"/>
      <c r="E18" s="116"/>
      <c r="F18" s="117"/>
    </row>
    <row r="19" spans="1:6" ht="29.5" thickBot="1">
      <c r="A19" s="18">
        <v>3</v>
      </c>
      <c r="B19" s="7" t="s">
        <v>506</v>
      </c>
      <c r="C19" s="19">
        <v>1</v>
      </c>
      <c r="D19" s="17" t="s">
        <v>35</v>
      </c>
      <c r="E19" s="26"/>
      <c r="F19" s="27">
        <f>C19*E19</f>
        <v>0</v>
      </c>
    </row>
    <row r="20" spans="1:6" ht="15.5">
      <c r="A20" s="28" t="s">
        <v>8</v>
      </c>
      <c r="B20" s="115" t="s">
        <v>277</v>
      </c>
      <c r="C20" s="116"/>
      <c r="D20" s="116"/>
      <c r="E20" s="116"/>
      <c r="F20" s="117"/>
    </row>
    <row r="21" spans="1:6" ht="29.5" thickBot="1">
      <c r="A21" s="18">
        <v>4</v>
      </c>
      <c r="B21" s="7" t="s">
        <v>563</v>
      </c>
      <c r="C21" s="19">
        <v>8</v>
      </c>
      <c r="D21" s="17" t="s">
        <v>2</v>
      </c>
      <c r="E21" s="26"/>
      <c r="F21" s="27">
        <f>C21*E21</f>
        <v>0</v>
      </c>
    </row>
    <row r="22" spans="1:6" ht="15.5">
      <c r="A22" s="28" t="s">
        <v>7</v>
      </c>
      <c r="B22" s="115" t="s">
        <v>278</v>
      </c>
      <c r="C22" s="116"/>
      <c r="D22" s="116"/>
      <c r="E22" s="116"/>
      <c r="F22" s="117"/>
    </row>
    <row r="23" spans="1:6" ht="15" thickBot="1">
      <c r="A23" s="18">
        <v>5</v>
      </c>
      <c r="B23" s="7" t="s">
        <v>564</v>
      </c>
      <c r="C23" s="19">
        <v>40</v>
      </c>
      <c r="D23" s="17" t="s">
        <v>2</v>
      </c>
      <c r="E23" s="26"/>
      <c r="F23" s="27">
        <f>C23*E23</f>
        <v>0</v>
      </c>
    </row>
    <row r="24" spans="1:6" ht="15" thickBot="1">
      <c r="A24" s="150" t="s">
        <v>28</v>
      </c>
      <c r="B24" s="151"/>
      <c r="C24" s="151"/>
      <c r="D24" s="151"/>
      <c r="E24" s="152"/>
      <c r="F24" s="61">
        <f>SUM(F23,F21,F19,F17,F15)</f>
        <v>0</v>
      </c>
    </row>
    <row r="25" spans="1:6" ht="21.5" thickBot="1">
      <c r="A25" s="30" t="s">
        <v>23</v>
      </c>
      <c r="B25" s="31" t="s">
        <v>50</v>
      </c>
      <c r="C25" s="9"/>
      <c r="D25" s="9"/>
      <c r="E25" s="24"/>
      <c r="F25" s="25"/>
    </row>
    <row r="26" spans="1:6" ht="15.5">
      <c r="A26" s="28" t="s">
        <v>14</v>
      </c>
      <c r="B26" s="115" t="s">
        <v>309</v>
      </c>
      <c r="C26" s="116"/>
      <c r="D26" s="116"/>
      <c r="E26" s="116"/>
      <c r="F26" s="117"/>
    </row>
    <row r="27" spans="1:6" ht="15" thickBot="1">
      <c r="A27" s="18">
        <v>1</v>
      </c>
      <c r="B27" s="7" t="s">
        <v>507</v>
      </c>
      <c r="C27" s="19">
        <v>21</v>
      </c>
      <c r="D27" s="17" t="s">
        <v>35</v>
      </c>
      <c r="E27" s="26"/>
      <c r="F27" s="27">
        <f>C27*E27</f>
        <v>0</v>
      </c>
    </row>
    <row r="28" spans="1:6" ht="15.5">
      <c r="A28" s="28" t="s">
        <v>16</v>
      </c>
      <c r="B28" s="115" t="s">
        <v>303</v>
      </c>
      <c r="C28" s="116"/>
      <c r="D28" s="116"/>
      <c r="E28" s="116"/>
      <c r="F28" s="117"/>
    </row>
    <row r="29" spans="1:6" ht="29.5" thickBot="1">
      <c r="A29" s="18">
        <v>2</v>
      </c>
      <c r="B29" s="7" t="s">
        <v>220</v>
      </c>
      <c r="C29" s="19">
        <v>12</v>
      </c>
      <c r="D29" s="17" t="s">
        <v>471</v>
      </c>
      <c r="E29" s="26"/>
      <c r="F29" s="27">
        <f>C29*E29</f>
        <v>0</v>
      </c>
    </row>
    <row r="30" spans="1:6" ht="15.5">
      <c r="A30" s="28" t="s">
        <v>17</v>
      </c>
      <c r="B30" s="156" t="s">
        <v>310</v>
      </c>
      <c r="C30" s="157"/>
      <c r="D30" s="157"/>
      <c r="E30" s="157"/>
      <c r="F30" s="158"/>
    </row>
    <row r="31" spans="1:6" ht="29.5" thickBot="1">
      <c r="A31" s="18">
        <v>3</v>
      </c>
      <c r="B31" s="7" t="s">
        <v>565</v>
      </c>
      <c r="C31" s="19">
        <v>24</v>
      </c>
      <c r="D31" s="17" t="s">
        <v>33</v>
      </c>
      <c r="E31" s="26"/>
      <c r="F31" s="27">
        <f>C31*E31</f>
        <v>0</v>
      </c>
    </row>
    <row r="32" spans="1:6" ht="15" thickBot="1">
      <c r="A32" s="150" t="s">
        <v>12</v>
      </c>
      <c r="B32" s="151"/>
      <c r="C32" s="151"/>
      <c r="D32" s="151"/>
      <c r="E32" s="152"/>
      <c r="F32" s="61">
        <f>SUM(F31,F29,F27)</f>
        <v>0</v>
      </c>
    </row>
    <row r="33" spans="1:6" ht="21.5" thickBot="1">
      <c r="A33" s="30" t="s">
        <v>24</v>
      </c>
      <c r="B33" s="31" t="s">
        <v>49</v>
      </c>
      <c r="C33" s="9"/>
      <c r="D33" s="9"/>
      <c r="E33" s="24"/>
      <c r="F33" s="25"/>
    </row>
    <row r="34" spans="1:6" ht="15.5">
      <c r="A34" s="28" t="s">
        <v>15</v>
      </c>
      <c r="B34" s="115" t="s">
        <v>311</v>
      </c>
      <c r="C34" s="116"/>
      <c r="D34" s="116"/>
      <c r="E34" s="116"/>
      <c r="F34" s="117"/>
    </row>
    <row r="35" spans="1:6" ht="29.5" thickBot="1">
      <c r="A35" s="18">
        <v>1</v>
      </c>
      <c r="B35" s="7" t="s">
        <v>312</v>
      </c>
      <c r="C35" s="19">
        <v>12</v>
      </c>
      <c r="D35" s="17" t="s">
        <v>35</v>
      </c>
      <c r="E35" s="26"/>
      <c r="F35" s="27">
        <f>C35*E35</f>
        <v>0</v>
      </c>
    </row>
    <row r="36" spans="1:6" ht="15" thickBot="1">
      <c r="A36" s="150" t="s">
        <v>29</v>
      </c>
      <c r="B36" s="151"/>
      <c r="C36" s="151"/>
      <c r="D36" s="151"/>
      <c r="E36" s="152"/>
      <c r="F36" s="61">
        <f>SUM(F35)</f>
        <v>0</v>
      </c>
    </row>
    <row r="37" spans="1:6" ht="21.5" thickBot="1">
      <c r="A37" s="30" t="s">
        <v>25</v>
      </c>
      <c r="B37" s="31" t="s">
        <v>74</v>
      </c>
      <c r="C37" s="9"/>
      <c r="D37" s="9"/>
      <c r="E37" s="24"/>
      <c r="F37" s="25"/>
    </row>
    <row r="38" spans="1:6" ht="15.5">
      <c r="A38" s="28" t="s">
        <v>54</v>
      </c>
      <c r="B38" s="115" t="s">
        <v>313</v>
      </c>
      <c r="C38" s="116"/>
      <c r="D38" s="116"/>
      <c r="E38" s="116"/>
      <c r="F38" s="117"/>
    </row>
    <row r="39" spans="1:6" ht="29.5" thickBot="1">
      <c r="A39" s="18">
        <v>1</v>
      </c>
      <c r="B39" s="33" t="s">
        <v>566</v>
      </c>
      <c r="C39" s="34">
        <v>9.44</v>
      </c>
      <c r="D39" s="35" t="s">
        <v>35</v>
      </c>
      <c r="E39" s="36"/>
      <c r="F39" s="27">
        <f>C39*E39</f>
        <v>0</v>
      </c>
    </row>
    <row r="40" spans="1:6" ht="15.5">
      <c r="A40" s="28" t="s">
        <v>55</v>
      </c>
      <c r="B40" s="115" t="s">
        <v>314</v>
      </c>
      <c r="C40" s="116"/>
      <c r="D40" s="116"/>
      <c r="E40" s="116"/>
      <c r="F40" s="117"/>
    </row>
    <row r="41" spans="1:6" ht="29.5" thickBot="1">
      <c r="A41" s="18">
        <v>2</v>
      </c>
      <c r="B41" s="7" t="s">
        <v>216</v>
      </c>
      <c r="C41" s="63">
        <v>12</v>
      </c>
      <c r="D41" s="35" t="s">
        <v>35</v>
      </c>
      <c r="E41" s="36"/>
      <c r="F41" s="27">
        <f>C41*E41</f>
        <v>0</v>
      </c>
    </row>
    <row r="42" spans="1:6" ht="15" thickBot="1">
      <c r="A42" s="150" t="s">
        <v>193</v>
      </c>
      <c r="B42" s="151"/>
      <c r="C42" s="151"/>
      <c r="D42" s="151"/>
      <c r="E42" s="152"/>
      <c r="F42" s="61">
        <f>SUM(F41,F39)</f>
        <v>0</v>
      </c>
    </row>
    <row r="43" spans="1:6" ht="21.5" thickBot="1">
      <c r="A43" s="30" t="s">
        <v>30</v>
      </c>
      <c r="B43" s="31" t="s">
        <v>315</v>
      </c>
      <c r="C43" s="9"/>
      <c r="D43" s="9"/>
      <c r="E43" s="24"/>
      <c r="F43" s="25"/>
    </row>
    <row r="44" spans="1:6" ht="15.5">
      <c r="A44" s="28" t="s">
        <v>57</v>
      </c>
      <c r="B44" s="74" t="s">
        <v>316</v>
      </c>
      <c r="C44" s="75"/>
      <c r="D44" s="75"/>
      <c r="E44" s="75"/>
      <c r="F44" s="76"/>
    </row>
    <row r="45" spans="1:6" ht="29.5" thickBot="1">
      <c r="A45" s="18">
        <v>1</v>
      </c>
      <c r="B45" s="33" t="s">
        <v>317</v>
      </c>
      <c r="C45" s="34">
        <v>35</v>
      </c>
      <c r="D45" s="35" t="s">
        <v>1</v>
      </c>
      <c r="E45" s="36"/>
      <c r="F45" s="27">
        <f>C45*E45</f>
        <v>0</v>
      </c>
    </row>
    <row r="46" spans="1:6" ht="15.5">
      <c r="A46" s="28" t="s">
        <v>58</v>
      </c>
      <c r="B46" s="115" t="s">
        <v>318</v>
      </c>
      <c r="C46" s="116"/>
      <c r="D46" s="116"/>
      <c r="E46" s="116"/>
      <c r="F46" s="117"/>
    </row>
    <row r="47" spans="1:6" ht="29.5" thickBot="1">
      <c r="A47" s="18">
        <v>2</v>
      </c>
      <c r="B47" s="33" t="s">
        <v>567</v>
      </c>
      <c r="C47" s="34">
        <v>90</v>
      </c>
      <c r="D47" s="35" t="s">
        <v>33</v>
      </c>
      <c r="E47" s="36"/>
      <c r="F47" s="27">
        <f>C47*E47</f>
        <v>0</v>
      </c>
    </row>
    <row r="48" spans="1:6" ht="15.5">
      <c r="A48" s="28" t="s">
        <v>59</v>
      </c>
      <c r="B48" s="125" t="s">
        <v>319</v>
      </c>
      <c r="C48" s="126"/>
      <c r="D48" s="126"/>
      <c r="E48" s="126"/>
      <c r="F48" s="127"/>
    </row>
    <row r="49" spans="1:6" ht="15" thickBot="1">
      <c r="A49" s="18">
        <v>3</v>
      </c>
      <c r="B49" s="7" t="s">
        <v>568</v>
      </c>
      <c r="C49" s="19">
        <v>1</v>
      </c>
      <c r="D49" s="35" t="s">
        <v>33</v>
      </c>
      <c r="E49" s="26"/>
      <c r="F49" s="27">
        <f>C49*E49</f>
        <v>0</v>
      </c>
    </row>
    <row r="50" spans="1:6" ht="15" thickBot="1">
      <c r="A50" s="150" t="s">
        <v>34</v>
      </c>
      <c r="B50" s="151"/>
      <c r="C50" s="151"/>
      <c r="D50" s="151"/>
      <c r="E50" s="152"/>
      <c r="F50" s="61">
        <f>SUM(F49,F47,F45)</f>
        <v>0</v>
      </c>
    </row>
    <row r="51" spans="1:6" ht="42.5" thickBot="1">
      <c r="A51" s="30" t="s">
        <v>60</v>
      </c>
      <c r="B51" s="31" t="s">
        <v>90</v>
      </c>
      <c r="C51" s="9"/>
      <c r="D51" s="9"/>
      <c r="E51" s="24"/>
      <c r="F51" s="25"/>
    </row>
    <row r="52" spans="1:6" ht="15.5">
      <c r="A52" s="28" t="s">
        <v>61</v>
      </c>
      <c r="B52" s="115" t="s">
        <v>90</v>
      </c>
      <c r="C52" s="116"/>
      <c r="D52" s="116"/>
      <c r="E52" s="116"/>
      <c r="F52" s="117"/>
    </row>
    <row r="53" spans="1:6" ht="26.5" thickBot="1">
      <c r="A53" s="18">
        <v>1</v>
      </c>
      <c r="B53" s="46" t="s">
        <v>213</v>
      </c>
      <c r="C53" s="34">
        <v>1</v>
      </c>
      <c r="D53" s="35" t="s">
        <v>77</v>
      </c>
      <c r="E53" s="36"/>
      <c r="F53" s="27">
        <f>C53*E53</f>
        <v>0</v>
      </c>
    </row>
    <row r="54" spans="1:6" ht="15.5">
      <c r="A54" s="28" t="s">
        <v>62</v>
      </c>
      <c r="B54" s="115" t="s">
        <v>81</v>
      </c>
      <c r="C54" s="116"/>
      <c r="D54" s="116"/>
      <c r="E54" s="116"/>
      <c r="F54" s="117"/>
    </row>
    <row r="55" spans="1:6" ht="15" thickBot="1">
      <c r="A55" s="18">
        <v>2</v>
      </c>
      <c r="B55" s="69" t="s">
        <v>82</v>
      </c>
      <c r="C55" s="34">
        <v>75</v>
      </c>
      <c r="D55" s="35" t="s">
        <v>1</v>
      </c>
      <c r="E55" s="36"/>
      <c r="F55" s="27">
        <f>C55*E55</f>
        <v>0</v>
      </c>
    </row>
    <row r="56" spans="1:6" ht="15.5">
      <c r="A56" s="28" t="s">
        <v>63</v>
      </c>
      <c r="B56" s="125" t="s">
        <v>83</v>
      </c>
      <c r="C56" s="126"/>
      <c r="D56" s="126"/>
      <c r="E56" s="126"/>
      <c r="F56" s="127"/>
    </row>
    <row r="57" spans="1:6" ht="15" thickBot="1">
      <c r="A57" s="18">
        <v>3</v>
      </c>
      <c r="B57" s="70" t="s">
        <v>84</v>
      </c>
      <c r="C57" s="19">
        <v>1</v>
      </c>
      <c r="D57" s="17" t="s">
        <v>32</v>
      </c>
      <c r="E57" s="26"/>
      <c r="F57" s="27">
        <f>C57*E57</f>
        <v>0</v>
      </c>
    </row>
    <row r="58" spans="1:6" ht="15.5">
      <c r="A58" s="28" t="s">
        <v>64</v>
      </c>
      <c r="B58" s="125" t="s">
        <v>85</v>
      </c>
      <c r="C58" s="126"/>
      <c r="D58" s="126"/>
      <c r="E58" s="126"/>
      <c r="F58" s="127"/>
    </row>
    <row r="59" spans="1:6" ht="15" thickBot="1">
      <c r="A59" s="18">
        <v>4</v>
      </c>
      <c r="B59" s="71" t="s">
        <v>86</v>
      </c>
      <c r="C59" s="19">
        <v>35</v>
      </c>
      <c r="D59" s="17" t="s">
        <v>1</v>
      </c>
      <c r="E59" s="26"/>
      <c r="F59" s="27">
        <f>C59*E59</f>
        <v>0</v>
      </c>
    </row>
    <row r="60" spans="1:6" ht="15.5">
      <c r="A60" s="28" t="s">
        <v>65</v>
      </c>
      <c r="B60" s="115" t="s">
        <v>88</v>
      </c>
      <c r="C60" s="116"/>
      <c r="D60" s="116"/>
      <c r="E60" s="116"/>
      <c r="F60" s="117"/>
    </row>
    <row r="61" spans="1:6" ht="15" thickBot="1">
      <c r="A61" s="18">
        <v>5</v>
      </c>
      <c r="B61" s="71" t="s">
        <v>87</v>
      </c>
      <c r="C61" s="34">
        <v>1</v>
      </c>
      <c r="D61" s="35" t="s">
        <v>33</v>
      </c>
      <c r="E61" s="36"/>
      <c r="F61" s="27">
        <f>C61*E61</f>
        <v>0</v>
      </c>
    </row>
    <row r="62" spans="1:6" ht="15" thickBot="1">
      <c r="A62" s="150" t="s">
        <v>194</v>
      </c>
      <c r="B62" s="151"/>
      <c r="C62" s="151"/>
      <c r="D62" s="151"/>
      <c r="E62" s="152"/>
      <c r="F62" s="61">
        <f>SUM(F61,F59,F57,F55,F53)</f>
        <v>0</v>
      </c>
    </row>
    <row r="63" spans="1:6" ht="21.5" thickBot="1">
      <c r="A63" s="39" t="s">
        <v>66</v>
      </c>
      <c r="B63" s="31" t="s">
        <v>89</v>
      </c>
      <c r="C63" s="9"/>
      <c r="D63" s="9"/>
      <c r="E63" s="24"/>
      <c r="F63" s="25"/>
    </row>
    <row r="64" spans="1:6" ht="15.5">
      <c r="A64" s="28" t="s">
        <v>68</v>
      </c>
      <c r="B64" s="115" t="s">
        <v>599</v>
      </c>
      <c r="C64" s="116"/>
      <c r="D64" s="116"/>
      <c r="E64" s="116"/>
      <c r="F64" s="117"/>
    </row>
    <row r="65" spans="1:7" ht="15" thickBot="1">
      <c r="A65" s="18">
        <v>1</v>
      </c>
      <c r="B65" s="56" t="s">
        <v>598</v>
      </c>
      <c r="C65" s="19">
        <v>0.6</v>
      </c>
      <c r="D65" s="17" t="s">
        <v>31</v>
      </c>
      <c r="E65" s="26"/>
      <c r="F65" s="27">
        <f>C65*E65</f>
        <v>0</v>
      </c>
    </row>
    <row r="66" spans="1:7" ht="15.5">
      <c r="A66" s="28" t="s">
        <v>69</v>
      </c>
      <c r="B66" s="115" t="s">
        <v>47</v>
      </c>
      <c r="C66" s="116"/>
      <c r="D66" s="116"/>
      <c r="E66" s="116"/>
      <c r="F66" s="117"/>
    </row>
    <row r="67" spans="1:7" ht="58.5" thickBot="1">
      <c r="A67" s="18">
        <v>2</v>
      </c>
      <c r="B67" s="56" t="s">
        <v>600</v>
      </c>
      <c r="C67" s="19">
        <v>1</v>
      </c>
      <c r="D67" s="17" t="s">
        <v>95</v>
      </c>
      <c r="E67" s="26"/>
      <c r="F67" s="27">
        <f>C67*E67</f>
        <v>0</v>
      </c>
    </row>
    <row r="68" spans="1:7" ht="15" thickBot="1">
      <c r="A68" s="150" t="s">
        <v>195</v>
      </c>
      <c r="B68" s="151"/>
      <c r="C68" s="151"/>
      <c r="D68" s="151"/>
      <c r="E68" s="152"/>
      <c r="F68" s="61">
        <f>SUM(F67,F65)</f>
        <v>0</v>
      </c>
      <c r="G68" s="60"/>
    </row>
    <row r="69" spans="1:7" ht="19" thickBot="1">
      <c r="A69" s="137" t="s">
        <v>402</v>
      </c>
      <c r="B69" s="138"/>
      <c r="C69" s="138"/>
      <c r="D69" s="138"/>
      <c r="E69" s="139"/>
      <c r="F69" s="38">
        <f>SUM(F68,F62,F50,F42,F36,F32,F24,F12)</f>
        <v>0</v>
      </c>
    </row>
    <row r="71" spans="1:7" ht="18.5">
      <c r="F71" s="94"/>
    </row>
  </sheetData>
  <mergeCells count="35">
    <mergeCell ref="A68:E68"/>
    <mergeCell ref="A69:E69"/>
    <mergeCell ref="B56:F56"/>
    <mergeCell ref="B58:F58"/>
    <mergeCell ref="B60:F60"/>
    <mergeCell ref="A62:E62"/>
    <mergeCell ref="B64:F64"/>
    <mergeCell ref="B66:F66"/>
    <mergeCell ref="B54:F54"/>
    <mergeCell ref="A36:E36"/>
    <mergeCell ref="B38:F38"/>
    <mergeCell ref="B40:F40"/>
    <mergeCell ref="A42:E42"/>
    <mergeCell ref="B46:F46"/>
    <mergeCell ref="B48:F48"/>
    <mergeCell ref="A50:E50"/>
    <mergeCell ref="B52:F52"/>
    <mergeCell ref="B34:F34"/>
    <mergeCell ref="A12:E12"/>
    <mergeCell ref="B14:F14"/>
    <mergeCell ref="B16:F16"/>
    <mergeCell ref="B18:F18"/>
    <mergeCell ref="B20:F20"/>
    <mergeCell ref="B22:F22"/>
    <mergeCell ref="A24:E24"/>
    <mergeCell ref="B26:F26"/>
    <mergeCell ref="B28:F28"/>
    <mergeCell ref="B30:F30"/>
    <mergeCell ref="A32:E32"/>
    <mergeCell ref="B10:F10"/>
    <mergeCell ref="A1:F1"/>
    <mergeCell ref="B3:F3"/>
    <mergeCell ref="B4:F4"/>
    <mergeCell ref="B6:F6"/>
    <mergeCell ref="B8:F8"/>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G47"/>
  <sheetViews>
    <sheetView topLeftCell="A30" workbookViewId="0">
      <selection activeCell="B48" sqref="B48"/>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 min="7" max="7" width="11.08984375" bestFit="1" customWidth="1"/>
  </cols>
  <sheetData>
    <row r="1" spans="1:6" ht="21.5" thickBot="1">
      <c r="A1" s="119" t="s">
        <v>364</v>
      </c>
      <c r="B1" s="120"/>
      <c r="C1" s="120"/>
      <c r="D1" s="120"/>
      <c r="E1" s="120"/>
      <c r="F1" s="121"/>
    </row>
    <row r="2" spans="1:6" ht="37.5" thickBot="1">
      <c r="A2" s="11" t="s">
        <v>20</v>
      </c>
      <c r="B2" s="12" t="s">
        <v>21</v>
      </c>
      <c r="C2" s="12" t="s">
        <v>3</v>
      </c>
      <c r="D2" s="13" t="s">
        <v>0</v>
      </c>
      <c r="E2" s="12" t="s">
        <v>26</v>
      </c>
      <c r="F2" s="14" t="s">
        <v>13</v>
      </c>
    </row>
    <row r="3" spans="1:6" ht="21.5" thickBot="1">
      <c r="A3" s="30" t="s">
        <v>19</v>
      </c>
      <c r="B3" s="147" t="s">
        <v>320</v>
      </c>
      <c r="C3" s="148"/>
      <c r="D3" s="148"/>
      <c r="E3" s="148"/>
      <c r="F3" s="149"/>
    </row>
    <row r="4" spans="1:6" ht="15.65" customHeight="1">
      <c r="A4" s="77" t="s">
        <v>177</v>
      </c>
      <c r="B4" s="115" t="s">
        <v>493</v>
      </c>
      <c r="C4" s="116"/>
      <c r="D4" s="116"/>
      <c r="E4" s="116"/>
      <c r="F4" s="117"/>
    </row>
    <row r="5" spans="1:6" ht="29.5" thickBot="1">
      <c r="A5" s="78">
        <v>1</v>
      </c>
      <c r="B5" s="7" t="s">
        <v>558</v>
      </c>
      <c r="C5" s="19">
        <v>60</v>
      </c>
      <c r="D5" s="17" t="s">
        <v>35</v>
      </c>
      <c r="E5" s="26"/>
      <c r="F5" s="27">
        <f>C5*E5</f>
        <v>0</v>
      </c>
    </row>
    <row r="6" spans="1:6" ht="15.5">
      <c r="A6" s="77" t="s">
        <v>178</v>
      </c>
      <c r="B6" s="153" t="s">
        <v>512</v>
      </c>
      <c r="C6" s="116"/>
      <c r="D6" s="116"/>
      <c r="E6" s="116"/>
      <c r="F6" s="117"/>
    </row>
    <row r="7" spans="1:6" ht="27" customHeight="1" thickBot="1">
      <c r="A7" s="104">
        <v>2</v>
      </c>
      <c r="B7" s="33" t="s">
        <v>497</v>
      </c>
      <c r="C7" s="34">
        <v>1066</v>
      </c>
      <c r="D7" s="35" t="s">
        <v>465</v>
      </c>
      <c r="E7" s="36"/>
      <c r="F7" s="36">
        <f>C7*E7</f>
        <v>0</v>
      </c>
    </row>
    <row r="8" spans="1:6" ht="15.5">
      <c r="A8" s="103" t="s">
        <v>179</v>
      </c>
      <c r="B8" s="125" t="s">
        <v>494</v>
      </c>
      <c r="C8" s="116"/>
      <c r="D8" s="116"/>
      <c r="E8" s="116"/>
      <c r="F8" s="117"/>
    </row>
    <row r="9" spans="1:6" ht="44" thickBot="1">
      <c r="A9" s="78">
        <v>3</v>
      </c>
      <c r="B9" s="7" t="s">
        <v>559</v>
      </c>
      <c r="C9" s="19">
        <v>2</v>
      </c>
      <c r="D9" s="17" t="s">
        <v>31</v>
      </c>
      <c r="E9" s="26"/>
      <c r="F9" s="27">
        <f>C9*E9</f>
        <v>0</v>
      </c>
    </row>
    <row r="10" spans="1:6" ht="15.5">
      <c r="A10" s="77" t="s">
        <v>180</v>
      </c>
      <c r="B10" s="115" t="s">
        <v>495</v>
      </c>
      <c r="C10" s="116"/>
      <c r="D10" s="116"/>
      <c r="E10" s="116"/>
      <c r="F10" s="117"/>
    </row>
    <row r="11" spans="1:6" ht="15" thickBot="1">
      <c r="A11" s="78">
        <v>4</v>
      </c>
      <c r="B11" s="7" t="s">
        <v>321</v>
      </c>
      <c r="C11" s="19">
        <v>5</v>
      </c>
      <c r="D11" s="17" t="s">
        <v>35</v>
      </c>
      <c r="E11" s="26"/>
      <c r="F11" s="27">
        <f>C11*E11</f>
        <v>0</v>
      </c>
    </row>
    <row r="12" spans="1:6" ht="15" thickBot="1">
      <c r="A12" s="150" t="s">
        <v>27</v>
      </c>
      <c r="B12" s="151"/>
      <c r="C12" s="151"/>
      <c r="D12" s="151"/>
      <c r="E12" s="152"/>
      <c r="F12" s="61">
        <f>SUM(F11,F9,F5,F7)</f>
        <v>0</v>
      </c>
    </row>
    <row r="13" spans="1:6" ht="21.5" thickBot="1">
      <c r="A13" s="30" t="s">
        <v>22</v>
      </c>
      <c r="B13" s="31" t="s">
        <v>48</v>
      </c>
      <c r="C13" s="9"/>
      <c r="D13" s="9"/>
      <c r="E13" s="24"/>
      <c r="F13" s="25"/>
    </row>
    <row r="14" spans="1:6" ht="15.5">
      <c r="A14" s="28" t="s">
        <v>11</v>
      </c>
      <c r="B14" s="115" t="s">
        <v>38</v>
      </c>
      <c r="C14" s="116"/>
      <c r="D14" s="116"/>
      <c r="E14" s="116"/>
      <c r="F14" s="117"/>
    </row>
    <row r="15" spans="1:6" ht="44" thickBot="1">
      <c r="A15" s="18">
        <v>1</v>
      </c>
      <c r="B15" s="7" t="s">
        <v>292</v>
      </c>
      <c r="C15" s="19">
        <v>21</v>
      </c>
      <c r="D15" s="17" t="s">
        <v>35</v>
      </c>
      <c r="E15" s="26"/>
      <c r="F15" s="27">
        <f>C15*E15</f>
        <v>0</v>
      </c>
    </row>
    <row r="16" spans="1:6" ht="15.5">
      <c r="A16" s="28" t="s">
        <v>10</v>
      </c>
      <c r="B16" s="115" t="s">
        <v>37</v>
      </c>
      <c r="C16" s="116"/>
      <c r="D16" s="116"/>
      <c r="E16" s="116"/>
      <c r="F16" s="117"/>
    </row>
    <row r="17" spans="1:6" ht="29.5" thickBot="1">
      <c r="A17" s="18">
        <v>2</v>
      </c>
      <c r="B17" s="7" t="s">
        <v>483</v>
      </c>
      <c r="C17" s="19">
        <v>1</v>
      </c>
      <c r="D17" s="17" t="s">
        <v>35</v>
      </c>
      <c r="E17" s="26"/>
      <c r="F17" s="27">
        <f>C17*E17</f>
        <v>0</v>
      </c>
    </row>
    <row r="18" spans="1:6" ht="15.5">
      <c r="A18" s="28" t="s">
        <v>9</v>
      </c>
      <c r="B18" s="115" t="s">
        <v>41</v>
      </c>
      <c r="C18" s="116"/>
      <c r="D18" s="116"/>
      <c r="E18" s="116"/>
      <c r="F18" s="117"/>
    </row>
    <row r="19" spans="1:6" ht="29.5" thickBot="1">
      <c r="A19" s="18">
        <v>3</v>
      </c>
      <c r="B19" s="7" t="s">
        <v>431</v>
      </c>
      <c r="C19" s="19">
        <v>15</v>
      </c>
      <c r="D19" s="17" t="s">
        <v>2</v>
      </c>
      <c r="E19" s="26"/>
      <c r="F19" s="27">
        <f>C19*E19</f>
        <v>0</v>
      </c>
    </row>
    <row r="20" spans="1:6" ht="15" thickBot="1">
      <c r="A20" s="150" t="s">
        <v>28</v>
      </c>
      <c r="B20" s="151"/>
      <c r="C20" s="151"/>
      <c r="D20" s="151"/>
      <c r="E20" s="152"/>
      <c r="F20" s="61">
        <f>SUM(F19,F17,F15)</f>
        <v>0</v>
      </c>
    </row>
    <row r="21" spans="1:6" ht="21.5" thickBot="1">
      <c r="A21" s="30" t="s">
        <v>23</v>
      </c>
      <c r="B21" s="31" t="s">
        <v>50</v>
      </c>
      <c r="C21" s="9"/>
      <c r="D21" s="9"/>
      <c r="E21" s="24"/>
      <c r="F21" s="25"/>
    </row>
    <row r="22" spans="1:6" ht="15.5">
      <c r="A22" s="28" t="s">
        <v>14</v>
      </c>
      <c r="B22" s="115" t="s">
        <v>303</v>
      </c>
      <c r="C22" s="116"/>
      <c r="D22" s="116"/>
      <c r="E22" s="116"/>
      <c r="F22" s="117"/>
    </row>
    <row r="23" spans="1:6" ht="29.5" thickBot="1">
      <c r="A23" s="18">
        <v>1</v>
      </c>
      <c r="B23" s="7" t="s">
        <v>496</v>
      </c>
      <c r="C23" s="19">
        <v>30</v>
      </c>
      <c r="D23" s="17" t="s">
        <v>471</v>
      </c>
      <c r="E23" s="26"/>
      <c r="F23" s="27">
        <f>C23*E23</f>
        <v>0</v>
      </c>
    </row>
    <row r="24" spans="1:6" ht="15.5">
      <c r="A24" s="28" t="s">
        <v>16</v>
      </c>
      <c r="B24" s="146" t="s">
        <v>484</v>
      </c>
      <c r="C24" s="146"/>
      <c r="D24" s="146"/>
      <c r="E24" s="146"/>
      <c r="F24" s="146"/>
    </row>
    <row r="25" spans="1:6" ht="29.5" thickBot="1">
      <c r="A25" s="18">
        <v>2</v>
      </c>
      <c r="B25" s="65" t="s">
        <v>560</v>
      </c>
      <c r="C25" s="66">
        <v>107</v>
      </c>
      <c r="D25" s="67" t="s">
        <v>31</v>
      </c>
      <c r="E25" s="68"/>
      <c r="F25" s="27">
        <f>C25*E25</f>
        <v>0</v>
      </c>
    </row>
    <row r="26" spans="1:6" ht="15.5">
      <c r="A26" s="28" t="s">
        <v>17</v>
      </c>
      <c r="B26" s="115" t="s">
        <v>322</v>
      </c>
      <c r="C26" s="116"/>
      <c r="D26" s="116"/>
      <c r="E26" s="116"/>
      <c r="F26" s="117"/>
    </row>
    <row r="27" spans="1:6" ht="29.5" thickBot="1">
      <c r="A27" s="18">
        <v>3</v>
      </c>
      <c r="B27" s="7" t="s">
        <v>615</v>
      </c>
      <c r="C27" s="19">
        <v>551</v>
      </c>
      <c r="D27" s="17" t="s">
        <v>35</v>
      </c>
      <c r="E27" s="26"/>
      <c r="F27" s="27">
        <f>C27*E27</f>
        <v>0</v>
      </c>
    </row>
    <row r="28" spans="1:6" ht="15.5">
      <c r="A28" s="28" t="s">
        <v>18</v>
      </c>
      <c r="B28" s="115" t="s">
        <v>466</v>
      </c>
      <c r="C28" s="116"/>
      <c r="D28" s="116"/>
      <c r="E28" s="116"/>
      <c r="F28" s="117"/>
    </row>
    <row r="29" spans="1:6" ht="29.5" thickBot="1">
      <c r="A29" s="18">
        <v>4</v>
      </c>
      <c r="B29" s="65" t="s">
        <v>561</v>
      </c>
      <c r="C29" s="19">
        <v>551</v>
      </c>
      <c r="D29" s="17" t="s">
        <v>35</v>
      </c>
      <c r="E29" s="26"/>
      <c r="F29" s="27">
        <f>C29*E29</f>
        <v>0</v>
      </c>
    </row>
    <row r="30" spans="1:6" ht="15" thickBot="1">
      <c r="A30" s="150" t="s">
        <v>12</v>
      </c>
      <c r="B30" s="151"/>
      <c r="C30" s="151"/>
      <c r="D30" s="151"/>
      <c r="E30" s="152"/>
      <c r="F30" s="61">
        <f>SUM(F29,F27,F25,F23)</f>
        <v>0</v>
      </c>
    </row>
    <row r="31" spans="1:6" ht="21.5" thickBot="1">
      <c r="A31" s="30" t="s">
        <v>24</v>
      </c>
      <c r="B31" s="31" t="s">
        <v>74</v>
      </c>
      <c r="C31" s="9"/>
      <c r="D31" s="9"/>
      <c r="E31" s="24"/>
      <c r="F31" s="25"/>
    </row>
    <row r="32" spans="1:6" ht="15.5">
      <c r="A32" s="28" t="s">
        <v>15</v>
      </c>
      <c r="B32" s="115" t="s">
        <v>167</v>
      </c>
      <c r="C32" s="116"/>
      <c r="D32" s="116"/>
      <c r="E32" s="116"/>
      <c r="F32" s="117"/>
    </row>
    <row r="33" spans="1:7" ht="29.5" thickBot="1">
      <c r="A33" s="18">
        <v>1</v>
      </c>
      <c r="B33" s="7" t="s">
        <v>216</v>
      </c>
      <c r="C33" s="63">
        <v>1.3</v>
      </c>
      <c r="D33" s="35" t="s">
        <v>35</v>
      </c>
      <c r="E33" s="36"/>
      <c r="F33" s="27">
        <f>C33*E33</f>
        <v>0</v>
      </c>
    </row>
    <row r="34" spans="1:7" ht="15" thickBot="1">
      <c r="A34" s="150" t="s">
        <v>29</v>
      </c>
      <c r="B34" s="151"/>
      <c r="C34" s="151"/>
      <c r="D34" s="151"/>
      <c r="E34" s="152"/>
      <c r="F34" s="61">
        <f>SUM(F33)</f>
        <v>0</v>
      </c>
    </row>
    <row r="35" spans="1:7" ht="21.5" thickBot="1">
      <c r="A35" s="31" t="s">
        <v>25</v>
      </c>
      <c r="B35" s="31" t="s">
        <v>46</v>
      </c>
      <c r="C35" s="31"/>
      <c r="D35" s="31"/>
      <c r="E35" s="31"/>
      <c r="F35" s="31"/>
    </row>
    <row r="36" spans="1:7" ht="15.5">
      <c r="A36" s="28" t="s">
        <v>54</v>
      </c>
      <c r="B36" s="115" t="s">
        <v>323</v>
      </c>
      <c r="C36" s="116"/>
      <c r="D36" s="116"/>
      <c r="E36" s="116"/>
      <c r="F36" s="117"/>
    </row>
    <row r="37" spans="1:7" ht="26.5" thickBot="1">
      <c r="A37" s="18">
        <v>1</v>
      </c>
      <c r="B37" s="79" t="s">
        <v>324</v>
      </c>
      <c r="C37" s="34">
        <v>1</v>
      </c>
      <c r="D37" s="35" t="s">
        <v>77</v>
      </c>
      <c r="E37" s="36"/>
      <c r="F37" s="27">
        <f>C37*E37</f>
        <v>0</v>
      </c>
    </row>
    <row r="38" spans="1:7" ht="15.5">
      <c r="A38" s="28" t="s">
        <v>55</v>
      </c>
      <c r="B38" s="115" t="s">
        <v>325</v>
      </c>
      <c r="C38" s="116"/>
      <c r="D38" s="116"/>
      <c r="E38" s="116"/>
      <c r="F38" s="117"/>
    </row>
    <row r="39" spans="1:7" ht="15" thickBot="1">
      <c r="A39" s="18">
        <v>2</v>
      </c>
      <c r="B39" s="33" t="s">
        <v>326</v>
      </c>
      <c r="C39" s="34">
        <v>34</v>
      </c>
      <c r="D39" s="35" t="s">
        <v>1</v>
      </c>
      <c r="E39" s="36"/>
      <c r="F39" s="27">
        <f>C39*E39</f>
        <v>0</v>
      </c>
    </row>
    <row r="40" spans="1:7" ht="15.5">
      <c r="A40" s="28" t="s">
        <v>56</v>
      </c>
      <c r="B40" s="115" t="s">
        <v>327</v>
      </c>
      <c r="C40" s="116"/>
      <c r="D40" s="116"/>
      <c r="E40" s="116"/>
      <c r="F40" s="117"/>
    </row>
    <row r="41" spans="1:7" ht="29.5" thickBot="1">
      <c r="A41" s="18">
        <v>3</v>
      </c>
      <c r="B41" s="73" t="s">
        <v>328</v>
      </c>
      <c r="C41" s="63">
        <v>15</v>
      </c>
      <c r="D41" s="35" t="s">
        <v>1</v>
      </c>
      <c r="E41" s="36"/>
      <c r="F41" s="27">
        <f>C41*E41</f>
        <v>0</v>
      </c>
    </row>
    <row r="42" spans="1:7" ht="15.5">
      <c r="A42" s="28" t="s">
        <v>191</v>
      </c>
      <c r="B42" s="115" t="s">
        <v>148</v>
      </c>
      <c r="C42" s="116"/>
      <c r="D42" s="116"/>
      <c r="E42" s="116"/>
      <c r="F42" s="117"/>
    </row>
    <row r="43" spans="1:7" ht="15" thickBot="1">
      <c r="A43" s="18">
        <v>4</v>
      </c>
      <c r="B43" s="80" t="s">
        <v>148</v>
      </c>
      <c r="C43" s="19">
        <v>0.5</v>
      </c>
      <c r="D43" s="17" t="s">
        <v>162</v>
      </c>
      <c r="E43" s="26"/>
      <c r="F43" s="27">
        <f>C43*E43</f>
        <v>0</v>
      </c>
    </row>
    <row r="44" spans="1:7" ht="15" thickBot="1">
      <c r="A44" s="150" t="s">
        <v>193</v>
      </c>
      <c r="B44" s="151"/>
      <c r="C44" s="151"/>
      <c r="D44" s="151"/>
      <c r="E44" s="152"/>
      <c r="F44" s="61">
        <f>SUM(F43,F41,F39,F37)</f>
        <v>0</v>
      </c>
      <c r="G44" s="60"/>
    </row>
    <row r="45" spans="1:7" ht="19" thickBot="1">
      <c r="A45" s="137" t="s">
        <v>402</v>
      </c>
      <c r="B45" s="138"/>
      <c r="C45" s="138"/>
      <c r="D45" s="138"/>
      <c r="E45" s="139"/>
      <c r="F45" s="38">
        <f>SUM(F44,F34,F30,F20,F12)</f>
        <v>0</v>
      </c>
    </row>
    <row r="47" spans="1:7">
      <c r="F47" s="60"/>
    </row>
  </sheetData>
  <mergeCells count="24">
    <mergeCell ref="A45:E45"/>
    <mergeCell ref="B36:F36"/>
    <mergeCell ref="B38:F38"/>
    <mergeCell ref="B40:F40"/>
    <mergeCell ref="B42:F42"/>
    <mergeCell ref="A44:E44"/>
    <mergeCell ref="A34:E34"/>
    <mergeCell ref="B22:F22"/>
    <mergeCell ref="B24:F24"/>
    <mergeCell ref="B26:F26"/>
    <mergeCell ref="B28:F28"/>
    <mergeCell ref="A30:E30"/>
    <mergeCell ref="B32:F32"/>
    <mergeCell ref="A20:E20"/>
    <mergeCell ref="A1:F1"/>
    <mergeCell ref="B3:F3"/>
    <mergeCell ref="B4:F4"/>
    <mergeCell ref="B8:F8"/>
    <mergeCell ref="B10:F10"/>
    <mergeCell ref="A12:E12"/>
    <mergeCell ref="B14:F14"/>
    <mergeCell ref="B16:F16"/>
    <mergeCell ref="B18:F18"/>
    <mergeCell ref="B6:F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43"/>
  <sheetViews>
    <sheetView topLeftCell="A29" workbookViewId="0">
      <selection activeCell="B45" sqref="B45"/>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21.5" thickBot="1">
      <c r="A1" s="119" t="s">
        <v>621</v>
      </c>
      <c r="B1" s="120"/>
      <c r="C1" s="120"/>
      <c r="D1" s="120"/>
      <c r="E1" s="120"/>
      <c r="F1" s="121"/>
    </row>
    <row r="2" spans="1:6" ht="37.5" thickBot="1">
      <c r="A2" s="11" t="s">
        <v>20</v>
      </c>
      <c r="B2" s="12" t="s">
        <v>21</v>
      </c>
      <c r="C2" s="12" t="s">
        <v>3</v>
      </c>
      <c r="D2" s="13" t="s">
        <v>0</v>
      </c>
      <c r="E2" s="12" t="s">
        <v>26</v>
      </c>
      <c r="F2" s="14" t="s">
        <v>13</v>
      </c>
    </row>
    <row r="3" spans="1:6" ht="21.5" thickBot="1">
      <c r="A3" s="30" t="s">
        <v>19</v>
      </c>
      <c r="B3" s="147" t="s">
        <v>44</v>
      </c>
      <c r="C3" s="148"/>
      <c r="D3" s="148"/>
      <c r="E3" s="148"/>
      <c r="F3" s="149"/>
    </row>
    <row r="4" spans="1:6" ht="15.65" customHeight="1">
      <c r="A4" s="28" t="s">
        <v>329</v>
      </c>
      <c r="B4" s="115" t="s">
        <v>597</v>
      </c>
      <c r="C4" s="116"/>
      <c r="D4" s="116"/>
      <c r="E4" s="116"/>
      <c r="F4" s="117"/>
    </row>
    <row r="5" spans="1:6" ht="29.5" thickBot="1">
      <c r="A5" s="18">
        <v>1</v>
      </c>
      <c r="B5" s="7" t="s">
        <v>492</v>
      </c>
      <c r="C5" s="19">
        <v>160</v>
      </c>
      <c r="D5" s="17" t="s">
        <v>35</v>
      </c>
      <c r="E5" s="26"/>
      <c r="F5" s="27">
        <f>C5*E5</f>
        <v>0</v>
      </c>
    </row>
    <row r="6" spans="1:6" ht="15.5">
      <c r="A6" s="28" t="s">
        <v>329</v>
      </c>
      <c r="B6" s="115" t="s">
        <v>551</v>
      </c>
      <c r="C6" s="116"/>
      <c r="D6" s="116"/>
      <c r="E6" s="116"/>
      <c r="F6" s="117"/>
    </row>
    <row r="7" spans="1:6" ht="29.5" thickBot="1">
      <c r="A7" s="18">
        <v>2</v>
      </c>
      <c r="B7" s="7" t="s">
        <v>330</v>
      </c>
      <c r="C7" s="19">
        <v>2</v>
      </c>
      <c r="D7" s="17" t="s">
        <v>31</v>
      </c>
      <c r="E7" s="26"/>
      <c r="F7" s="27">
        <f>C7*E7</f>
        <v>0</v>
      </c>
    </row>
    <row r="8" spans="1:6" ht="15" thickBot="1">
      <c r="A8" s="150" t="s">
        <v>27</v>
      </c>
      <c r="B8" s="151"/>
      <c r="C8" s="151"/>
      <c r="D8" s="151"/>
      <c r="E8" s="152"/>
      <c r="F8" s="61">
        <f>SUM(F7,F5)</f>
        <v>0</v>
      </c>
    </row>
    <row r="9" spans="1:6" ht="21.5" thickBot="1">
      <c r="A9" s="30" t="s">
        <v>22</v>
      </c>
      <c r="B9" s="31" t="s">
        <v>48</v>
      </c>
      <c r="C9" s="9"/>
      <c r="D9" s="9"/>
      <c r="E9" s="24"/>
      <c r="F9" s="25"/>
    </row>
    <row r="10" spans="1:6" ht="15.5">
      <c r="A10" s="28" t="s">
        <v>11</v>
      </c>
      <c r="B10" s="115" t="s">
        <v>38</v>
      </c>
      <c r="C10" s="116"/>
      <c r="D10" s="116"/>
      <c r="E10" s="116"/>
      <c r="F10" s="117"/>
    </row>
    <row r="11" spans="1:6" ht="44" thickBot="1">
      <c r="A11" s="18">
        <v>1</v>
      </c>
      <c r="B11" s="7" t="s">
        <v>292</v>
      </c>
      <c r="C11" s="19">
        <v>52</v>
      </c>
      <c r="D11" s="17" t="s">
        <v>35</v>
      </c>
      <c r="E11" s="26"/>
      <c r="F11" s="27">
        <f>C11*E11</f>
        <v>0</v>
      </c>
    </row>
    <row r="12" spans="1:6" ht="15.5">
      <c r="A12" s="28" t="s">
        <v>10</v>
      </c>
      <c r="B12" s="115" t="s">
        <v>331</v>
      </c>
      <c r="C12" s="116"/>
      <c r="D12" s="116"/>
      <c r="E12" s="116"/>
      <c r="F12" s="117"/>
    </row>
    <row r="13" spans="1:6" ht="29.5" thickBot="1">
      <c r="A13" s="18">
        <v>2</v>
      </c>
      <c r="B13" s="7" t="s">
        <v>332</v>
      </c>
      <c r="C13" s="19">
        <v>1</v>
      </c>
      <c r="D13" s="17" t="s">
        <v>33</v>
      </c>
      <c r="E13" s="26"/>
      <c r="F13" s="27">
        <f>C13*E13</f>
        <v>0</v>
      </c>
    </row>
    <row r="14" spans="1:6" ht="15.5">
      <c r="A14" s="28" t="s">
        <v>9</v>
      </c>
      <c r="B14" s="115" t="s">
        <v>41</v>
      </c>
      <c r="C14" s="116"/>
      <c r="D14" s="116"/>
      <c r="E14" s="116"/>
      <c r="F14" s="117"/>
    </row>
    <row r="15" spans="1:6" ht="29.5" thickBot="1">
      <c r="A15" s="18">
        <v>3</v>
      </c>
      <c r="B15" s="7" t="s">
        <v>431</v>
      </c>
      <c r="C15" s="19">
        <v>25</v>
      </c>
      <c r="D15" s="17" t="s">
        <v>2</v>
      </c>
      <c r="E15" s="26"/>
      <c r="F15" s="27">
        <f>C15*E15</f>
        <v>0</v>
      </c>
    </row>
    <row r="16" spans="1:6" ht="15.5">
      <c r="A16" s="28" t="s">
        <v>8</v>
      </c>
      <c r="B16" s="115" t="s">
        <v>75</v>
      </c>
      <c r="C16" s="116"/>
      <c r="D16" s="116"/>
      <c r="E16" s="116"/>
      <c r="F16" s="117"/>
    </row>
    <row r="17" spans="1:6" ht="15" thickBot="1">
      <c r="A17" s="18">
        <v>4</v>
      </c>
      <c r="B17" s="7" t="s">
        <v>552</v>
      </c>
      <c r="C17" s="19">
        <v>80</v>
      </c>
      <c r="D17" s="17" t="s">
        <v>2</v>
      </c>
      <c r="E17" s="26"/>
      <c r="F17" s="27">
        <f>C17*E17</f>
        <v>0</v>
      </c>
    </row>
    <row r="18" spans="1:6" ht="15.5">
      <c r="A18" s="28" t="s">
        <v>7</v>
      </c>
      <c r="B18" s="115" t="s">
        <v>333</v>
      </c>
      <c r="C18" s="116"/>
      <c r="D18" s="116"/>
      <c r="E18" s="116"/>
      <c r="F18" s="117"/>
    </row>
    <row r="19" spans="1:6" ht="15" thickBot="1">
      <c r="A19" s="18">
        <v>5</v>
      </c>
      <c r="B19" s="7" t="s">
        <v>334</v>
      </c>
      <c r="C19" s="19">
        <v>1</v>
      </c>
      <c r="D19" s="17" t="s">
        <v>5</v>
      </c>
      <c r="E19" s="26"/>
      <c r="F19" s="27">
        <f>C19*E19</f>
        <v>0</v>
      </c>
    </row>
    <row r="20" spans="1:6" ht="15.5">
      <c r="A20" s="28" t="s">
        <v>6</v>
      </c>
      <c r="B20" s="115" t="s">
        <v>553</v>
      </c>
      <c r="C20" s="116"/>
      <c r="D20" s="116"/>
      <c r="E20" s="116"/>
      <c r="F20" s="117"/>
    </row>
    <row r="21" spans="1:6" ht="29.5" thickBot="1">
      <c r="A21" s="18">
        <v>6</v>
      </c>
      <c r="B21" s="65" t="s">
        <v>554</v>
      </c>
      <c r="C21" s="66">
        <v>1</v>
      </c>
      <c r="D21" s="17" t="s">
        <v>2</v>
      </c>
      <c r="E21" s="26"/>
      <c r="F21" s="27">
        <f>C21*E21</f>
        <v>0</v>
      </c>
    </row>
    <row r="22" spans="1:6" ht="15.5">
      <c r="A22" s="28" t="s">
        <v>335</v>
      </c>
      <c r="B22" s="115" t="s">
        <v>336</v>
      </c>
      <c r="C22" s="116"/>
      <c r="D22" s="116"/>
      <c r="E22" s="116"/>
      <c r="F22" s="117"/>
    </row>
    <row r="23" spans="1:6" ht="15" thickBot="1">
      <c r="A23" s="18">
        <v>7</v>
      </c>
      <c r="B23" s="7" t="s">
        <v>555</v>
      </c>
      <c r="C23" s="19">
        <v>2</v>
      </c>
      <c r="D23" s="17" t="s">
        <v>2</v>
      </c>
      <c r="E23" s="26"/>
      <c r="F23" s="27">
        <f>C23*E23</f>
        <v>0</v>
      </c>
    </row>
    <row r="24" spans="1:6" ht="15" thickBot="1">
      <c r="A24" s="150" t="s">
        <v>28</v>
      </c>
      <c r="B24" s="151"/>
      <c r="C24" s="151"/>
      <c r="D24" s="151"/>
      <c r="E24" s="152"/>
      <c r="F24" s="61">
        <f>SUM(F23,F21,F19,F17,F15,F13,F11)</f>
        <v>0</v>
      </c>
    </row>
    <row r="25" spans="1:6" ht="21.5" thickBot="1">
      <c r="A25" s="30" t="s">
        <v>23</v>
      </c>
      <c r="B25" s="31" t="s">
        <v>49</v>
      </c>
      <c r="C25" s="9"/>
      <c r="D25" s="9"/>
      <c r="E25" s="24"/>
      <c r="F25" s="25"/>
    </row>
    <row r="26" spans="1:6" ht="15.5">
      <c r="A26" s="28" t="s">
        <v>14</v>
      </c>
      <c r="B26" s="115" t="s">
        <v>40</v>
      </c>
      <c r="C26" s="116"/>
      <c r="D26" s="116"/>
      <c r="E26" s="116"/>
      <c r="F26" s="117"/>
    </row>
    <row r="27" spans="1:6" ht="51" customHeight="1" thickBot="1">
      <c r="A27" s="18">
        <v>1</v>
      </c>
      <c r="B27" s="7" t="s">
        <v>432</v>
      </c>
      <c r="C27" s="19">
        <v>44</v>
      </c>
      <c r="D27" s="17" t="s">
        <v>35</v>
      </c>
      <c r="E27" s="26"/>
      <c r="F27" s="27">
        <f>C27*E27</f>
        <v>0</v>
      </c>
    </row>
    <row r="28" spans="1:6" ht="15.5">
      <c r="A28" s="28" t="s">
        <v>16</v>
      </c>
      <c r="B28" s="115" t="s">
        <v>556</v>
      </c>
      <c r="C28" s="116"/>
      <c r="D28" s="116"/>
      <c r="E28" s="116"/>
      <c r="F28" s="117"/>
    </row>
    <row r="29" spans="1:6" ht="29.5" thickBot="1">
      <c r="A29" s="18">
        <v>2</v>
      </c>
      <c r="B29" s="7" t="s">
        <v>557</v>
      </c>
      <c r="C29" s="19">
        <v>40</v>
      </c>
      <c r="D29" s="17" t="s">
        <v>35</v>
      </c>
      <c r="E29" s="26"/>
      <c r="F29" s="27">
        <f>C29*E29</f>
        <v>0</v>
      </c>
    </row>
    <row r="30" spans="1:6" ht="15.5">
      <c r="A30" s="28" t="s">
        <v>17</v>
      </c>
      <c r="B30" s="115" t="s">
        <v>337</v>
      </c>
      <c r="C30" s="116"/>
      <c r="D30" s="116"/>
      <c r="E30" s="116"/>
      <c r="F30" s="117"/>
    </row>
    <row r="31" spans="1:6" ht="29.5" thickBot="1">
      <c r="A31" s="18">
        <v>3</v>
      </c>
      <c r="B31" s="7" t="s">
        <v>312</v>
      </c>
      <c r="C31" s="34">
        <v>25</v>
      </c>
      <c r="D31" s="35" t="s">
        <v>35</v>
      </c>
      <c r="E31" s="36"/>
      <c r="F31" s="27">
        <f>C31*E31</f>
        <v>0</v>
      </c>
    </row>
    <row r="32" spans="1:6" ht="15.5">
      <c r="A32" s="28" t="s">
        <v>18</v>
      </c>
      <c r="B32" s="59" t="s">
        <v>338</v>
      </c>
      <c r="C32" s="59"/>
      <c r="D32" s="59"/>
      <c r="E32" s="59"/>
      <c r="F32" s="59"/>
    </row>
    <row r="33" spans="1:6" ht="29.5" thickBot="1">
      <c r="A33" s="18">
        <v>4</v>
      </c>
      <c r="B33" s="7" t="s">
        <v>339</v>
      </c>
      <c r="C33" s="19">
        <v>20</v>
      </c>
      <c r="D33" s="17" t="s">
        <v>35</v>
      </c>
      <c r="E33" s="26"/>
      <c r="F33" s="27">
        <f>C33*E33</f>
        <v>0</v>
      </c>
    </row>
    <row r="34" spans="1:6" ht="15" thickBot="1">
      <c r="A34" s="150" t="s">
        <v>12</v>
      </c>
      <c r="B34" s="151"/>
      <c r="C34" s="151"/>
      <c r="D34" s="151"/>
      <c r="E34" s="152"/>
      <c r="F34" s="61">
        <f>SUM(F33,F31,F29,F27)</f>
        <v>0</v>
      </c>
    </row>
    <row r="35" spans="1:6" ht="21.5" thickBot="1">
      <c r="A35" s="30" t="s">
        <v>24</v>
      </c>
      <c r="B35" s="31" t="s">
        <v>74</v>
      </c>
      <c r="C35" s="9"/>
      <c r="D35" s="9"/>
      <c r="E35" s="24"/>
      <c r="F35" s="25"/>
    </row>
    <row r="36" spans="1:6" ht="15.5">
      <c r="A36" s="28" t="s">
        <v>15</v>
      </c>
      <c r="B36" s="115" t="s">
        <v>340</v>
      </c>
      <c r="C36" s="116"/>
      <c r="D36" s="116"/>
      <c r="E36" s="116"/>
      <c r="F36" s="117"/>
    </row>
    <row r="37" spans="1:6" ht="29.5" thickBot="1">
      <c r="A37" s="18">
        <v>1</v>
      </c>
      <c r="B37" s="33" t="s">
        <v>341</v>
      </c>
      <c r="C37" s="34">
        <v>3</v>
      </c>
      <c r="D37" s="35" t="s">
        <v>35</v>
      </c>
      <c r="E37" s="36"/>
      <c r="F37" s="27">
        <f>C37*E37</f>
        <v>0</v>
      </c>
    </row>
    <row r="38" spans="1:6" ht="15.5">
      <c r="A38" s="28" t="s">
        <v>51</v>
      </c>
      <c r="B38" s="115" t="s">
        <v>167</v>
      </c>
      <c r="C38" s="116"/>
      <c r="D38" s="116"/>
      <c r="E38" s="116"/>
      <c r="F38" s="117"/>
    </row>
    <row r="39" spans="1:6" ht="29">
      <c r="A39" s="62">
        <v>2</v>
      </c>
      <c r="B39" s="33" t="s">
        <v>216</v>
      </c>
      <c r="C39" s="34">
        <v>6</v>
      </c>
      <c r="D39" s="35" t="s">
        <v>35</v>
      </c>
      <c r="E39" s="36"/>
      <c r="F39" s="36">
        <f>C39*E39</f>
        <v>0</v>
      </c>
    </row>
    <row r="40" spans="1:6" ht="15.5">
      <c r="A40" s="64" t="s">
        <v>52</v>
      </c>
      <c r="B40" s="125" t="s">
        <v>384</v>
      </c>
      <c r="C40" s="126"/>
      <c r="D40" s="126"/>
      <c r="E40" s="126"/>
      <c r="F40" s="127"/>
    </row>
    <row r="41" spans="1:6" ht="29.5" thickBot="1">
      <c r="A41" s="18">
        <v>3</v>
      </c>
      <c r="B41" s="73" t="s">
        <v>342</v>
      </c>
      <c r="C41" s="63">
        <v>1</v>
      </c>
      <c r="D41" s="35" t="s">
        <v>5</v>
      </c>
      <c r="E41" s="36"/>
      <c r="F41" s="27">
        <f>C41*E41</f>
        <v>0</v>
      </c>
    </row>
    <row r="42" spans="1:6" ht="15" thickBot="1">
      <c r="A42" s="150" t="s">
        <v>29</v>
      </c>
      <c r="B42" s="151"/>
      <c r="C42" s="151"/>
      <c r="D42" s="151"/>
      <c r="E42" s="152"/>
      <c r="F42" s="61">
        <f>SUM(F41,F39,F37)</f>
        <v>0</v>
      </c>
    </row>
    <row r="43" spans="1:6" ht="19" thickBot="1">
      <c r="A43" s="137" t="s">
        <v>402</v>
      </c>
      <c r="B43" s="138"/>
      <c r="C43" s="138"/>
      <c r="D43" s="138"/>
      <c r="E43" s="139"/>
      <c r="F43" s="38">
        <f>SUM(F42,F34,F24,F8)</f>
        <v>0</v>
      </c>
    </row>
  </sheetData>
  <mergeCells count="22">
    <mergeCell ref="A43:E43"/>
    <mergeCell ref="A24:E24"/>
    <mergeCell ref="B26:F26"/>
    <mergeCell ref="B28:F28"/>
    <mergeCell ref="B30:F30"/>
    <mergeCell ref="A34:E34"/>
    <mergeCell ref="B36:F36"/>
    <mergeCell ref="B38:F38"/>
    <mergeCell ref="B40:F40"/>
    <mergeCell ref="A42:E42"/>
    <mergeCell ref="B22:F22"/>
    <mergeCell ref="A1:F1"/>
    <mergeCell ref="B3:F3"/>
    <mergeCell ref="B4:F4"/>
    <mergeCell ref="B6:F6"/>
    <mergeCell ref="A8:E8"/>
    <mergeCell ref="B10:F10"/>
    <mergeCell ref="B12:F12"/>
    <mergeCell ref="B14:F14"/>
    <mergeCell ref="B16:F16"/>
    <mergeCell ref="B18:F18"/>
    <mergeCell ref="B20:F20"/>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F20"/>
  <sheetViews>
    <sheetView view="pageBreakPreview" zoomScale="90" zoomScaleNormal="100" zoomScaleSheetLayoutView="90" workbookViewId="0">
      <selection sqref="A1:F1"/>
    </sheetView>
  </sheetViews>
  <sheetFormatPr defaultRowHeight="14.5"/>
  <cols>
    <col min="1" max="1" width="8.6328125" customWidth="1"/>
    <col min="2" max="2" width="90.54296875" customWidth="1"/>
    <col min="3" max="3" width="9.453125" customWidth="1"/>
    <col min="4" max="4" width="9.54296875" customWidth="1"/>
    <col min="5" max="5" width="13.6328125" customWidth="1"/>
    <col min="6" max="6" width="18.54296875" customWidth="1"/>
    <col min="7" max="7" width="6" customWidth="1"/>
    <col min="8" max="8" width="9" bestFit="1" customWidth="1"/>
    <col min="9" max="9" width="21.54296875" customWidth="1"/>
    <col min="10" max="10" width="24.36328125" customWidth="1"/>
    <col min="11" max="11" width="21.6328125" bestFit="1" customWidth="1"/>
    <col min="12" max="14" width="21.6328125" customWidth="1"/>
    <col min="15" max="15" width="10.08984375" bestFit="1" customWidth="1"/>
  </cols>
  <sheetData>
    <row r="1" spans="1:6" ht="40.5" customHeight="1">
      <c r="A1" s="171" t="s">
        <v>366</v>
      </c>
      <c r="B1" s="172"/>
      <c r="C1" s="172"/>
      <c r="D1" s="172"/>
      <c r="E1" s="172"/>
      <c r="F1" s="173"/>
    </row>
    <row r="2" spans="1:6" ht="37.5" thickBot="1">
      <c r="A2" s="87" t="s">
        <v>367</v>
      </c>
      <c r="B2" s="88" t="s">
        <v>21</v>
      </c>
      <c r="C2" s="88" t="s">
        <v>3</v>
      </c>
      <c r="D2" s="89" t="s">
        <v>0</v>
      </c>
      <c r="E2" s="88" t="s">
        <v>26</v>
      </c>
      <c r="F2" s="90" t="s">
        <v>13</v>
      </c>
    </row>
    <row r="3" spans="1:6" ht="36" customHeight="1" thickBot="1">
      <c r="A3" s="37" t="s">
        <v>19</v>
      </c>
      <c r="B3" s="159" t="s">
        <v>616</v>
      </c>
      <c r="C3" s="160"/>
      <c r="D3" s="160"/>
      <c r="E3" s="160"/>
      <c r="F3" s="161"/>
    </row>
    <row r="4" spans="1:6" ht="15.5">
      <c r="A4" s="91" t="s">
        <v>177</v>
      </c>
      <c r="B4" s="168" t="s">
        <v>617</v>
      </c>
      <c r="C4" s="169"/>
      <c r="D4" s="169"/>
      <c r="E4" s="169"/>
      <c r="F4" s="170"/>
    </row>
    <row r="5" spans="1:6" ht="15" thickBot="1">
      <c r="A5" s="18">
        <v>1</v>
      </c>
      <c r="B5" s="7" t="s">
        <v>368</v>
      </c>
      <c r="C5" s="19">
        <v>108</v>
      </c>
      <c r="D5" s="17" t="s">
        <v>31</v>
      </c>
      <c r="E5" s="26"/>
      <c r="F5" s="27">
        <f>C5*E5</f>
        <v>0</v>
      </c>
    </row>
    <row r="6" spans="1:6" ht="15.5">
      <c r="A6" s="91" t="s">
        <v>178</v>
      </c>
      <c r="B6" s="168" t="s">
        <v>369</v>
      </c>
      <c r="C6" s="169"/>
      <c r="D6" s="169"/>
      <c r="E6" s="169"/>
      <c r="F6" s="170"/>
    </row>
    <row r="7" spans="1:6" ht="29.5" thickBot="1">
      <c r="A7" s="18">
        <v>2</v>
      </c>
      <c r="B7" s="7" t="s">
        <v>596</v>
      </c>
      <c r="C7" s="19">
        <v>27</v>
      </c>
      <c r="D7" s="17" t="s">
        <v>31</v>
      </c>
      <c r="E7" s="26"/>
      <c r="F7" s="27">
        <f>C7*E7</f>
        <v>0</v>
      </c>
    </row>
    <row r="8" spans="1:6" ht="15.5">
      <c r="A8" s="91" t="s">
        <v>179</v>
      </c>
      <c r="B8" s="168" t="s">
        <v>488</v>
      </c>
      <c r="C8" s="169"/>
      <c r="D8" s="169"/>
      <c r="E8" s="169"/>
      <c r="F8" s="170"/>
    </row>
    <row r="9" spans="1:6" ht="29.5" thickBot="1">
      <c r="A9" s="18">
        <v>3</v>
      </c>
      <c r="B9" s="7" t="s">
        <v>489</v>
      </c>
      <c r="C9" s="19">
        <v>70</v>
      </c>
      <c r="D9" s="17" t="s">
        <v>31</v>
      </c>
      <c r="E9" s="26"/>
      <c r="F9" s="27">
        <f>C9*E9</f>
        <v>0</v>
      </c>
    </row>
    <row r="10" spans="1:6" ht="15.5">
      <c r="A10" s="91" t="s">
        <v>180</v>
      </c>
      <c r="B10" s="168" t="s">
        <v>374</v>
      </c>
      <c r="C10" s="169"/>
      <c r="D10" s="169"/>
      <c r="E10" s="169"/>
      <c r="F10" s="170"/>
    </row>
    <row r="11" spans="1:6" ht="15" thickBot="1">
      <c r="A11" s="18">
        <v>4</v>
      </c>
      <c r="B11" s="7" t="s">
        <v>413</v>
      </c>
      <c r="C11" s="19">
        <v>105</v>
      </c>
      <c r="D11" s="17" t="s">
        <v>31</v>
      </c>
      <c r="E11" s="26"/>
      <c r="F11" s="27">
        <f>C11*E11</f>
        <v>0</v>
      </c>
    </row>
    <row r="12" spans="1:6" ht="15.5">
      <c r="A12" s="91" t="s">
        <v>181</v>
      </c>
      <c r="B12" s="168" t="s">
        <v>370</v>
      </c>
      <c r="C12" s="169"/>
      <c r="D12" s="169"/>
      <c r="E12" s="169"/>
      <c r="F12" s="170"/>
    </row>
    <row r="13" spans="1:6" ht="30.75" customHeight="1" thickBot="1">
      <c r="A13" s="18">
        <v>5</v>
      </c>
      <c r="B13" s="7" t="s">
        <v>490</v>
      </c>
      <c r="C13" s="19">
        <v>600</v>
      </c>
      <c r="D13" s="17" t="s">
        <v>35</v>
      </c>
      <c r="E13" s="26"/>
      <c r="F13" s="27">
        <f>C13*E13</f>
        <v>0</v>
      </c>
    </row>
    <row r="14" spans="1:6" ht="15.5">
      <c r="A14" s="91" t="s">
        <v>182</v>
      </c>
      <c r="B14" s="168" t="s">
        <v>371</v>
      </c>
      <c r="C14" s="169"/>
      <c r="D14" s="169"/>
      <c r="E14" s="169"/>
      <c r="F14" s="170"/>
    </row>
    <row r="15" spans="1:6" ht="15" thickBot="1">
      <c r="A15" s="18">
        <v>6</v>
      </c>
      <c r="B15" s="7" t="s">
        <v>491</v>
      </c>
      <c r="C15" s="19">
        <v>150</v>
      </c>
      <c r="D15" s="17" t="s">
        <v>35</v>
      </c>
      <c r="E15" s="26"/>
      <c r="F15" s="27">
        <f>C15*E15</f>
        <v>0</v>
      </c>
    </row>
    <row r="16" spans="1:6" ht="15.5">
      <c r="A16" s="91" t="s">
        <v>302</v>
      </c>
      <c r="B16" s="168" t="s">
        <v>620</v>
      </c>
      <c r="C16" s="169"/>
      <c r="D16" s="169"/>
      <c r="E16" s="169"/>
      <c r="F16" s="170"/>
    </row>
    <row r="17" spans="1:6" ht="15" thickBot="1">
      <c r="A17" s="18">
        <v>7</v>
      </c>
      <c r="B17" s="7" t="s">
        <v>549</v>
      </c>
      <c r="C17" s="19">
        <v>40</v>
      </c>
      <c r="D17" s="17" t="s">
        <v>31</v>
      </c>
      <c r="E17" s="26"/>
      <c r="F17" s="27">
        <f>C17*E17</f>
        <v>0</v>
      </c>
    </row>
    <row r="18" spans="1:6" ht="15.5">
      <c r="A18" s="91" t="s">
        <v>302</v>
      </c>
      <c r="B18" s="168" t="s">
        <v>372</v>
      </c>
      <c r="C18" s="169"/>
      <c r="D18" s="169"/>
      <c r="E18" s="169"/>
      <c r="F18" s="170"/>
    </row>
    <row r="19" spans="1:6" ht="26.5" thickBot="1">
      <c r="A19" s="18">
        <v>7</v>
      </c>
      <c r="B19" s="92" t="s">
        <v>550</v>
      </c>
      <c r="C19" s="19">
        <v>1</v>
      </c>
      <c r="D19" s="17" t="s">
        <v>100</v>
      </c>
      <c r="E19" s="26"/>
      <c r="F19" s="27">
        <f>C19*E19</f>
        <v>0</v>
      </c>
    </row>
    <row r="20" spans="1:6" ht="19" thickBot="1">
      <c r="A20" s="165" t="s">
        <v>373</v>
      </c>
      <c r="B20" s="166"/>
      <c r="C20" s="166"/>
      <c r="D20" s="166"/>
      <c r="E20" s="167"/>
      <c r="F20" s="93">
        <f>SUM(F19,F17,F15,F13,F11,F9,F7,F5)</f>
        <v>0</v>
      </c>
    </row>
  </sheetData>
  <mergeCells count="11">
    <mergeCell ref="B10:F10"/>
    <mergeCell ref="A1:F1"/>
    <mergeCell ref="B3:F3"/>
    <mergeCell ref="B4:F4"/>
    <mergeCell ref="B6:F6"/>
    <mergeCell ref="B8:F8"/>
    <mergeCell ref="A20:E20"/>
    <mergeCell ref="B12:F12"/>
    <mergeCell ref="B14:F14"/>
    <mergeCell ref="B16:F16"/>
    <mergeCell ref="B18:F18"/>
  </mergeCells>
  <pageMargins left="0.7" right="0.7" top="0.75" bottom="0.75" header="0.3" footer="0.3"/>
  <pageSetup scale="6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36"/>
  <sheetViews>
    <sheetView workbookViewId="0">
      <selection sqref="A1:F1"/>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21.5" thickBot="1">
      <c r="A1" s="119" t="s">
        <v>365</v>
      </c>
      <c r="B1" s="120"/>
      <c r="C1" s="120"/>
      <c r="D1" s="120"/>
      <c r="E1" s="120"/>
      <c r="F1" s="121"/>
    </row>
    <row r="2" spans="1:6" ht="37.5" thickBot="1">
      <c r="A2" s="11" t="s">
        <v>20</v>
      </c>
      <c r="B2" s="12" t="s">
        <v>21</v>
      </c>
      <c r="C2" s="12" t="s">
        <v>3</v>
      </c>
      <c r="D2" s="13" t="s">
        <v>0</v>
      </c>
      <c r="E2" s="12" t="s">
        <v>26</v>
      </c>
      <c r="F2" s="14" t="s">
        <v>13</v>
      </c>
    </row>
    <row r="3" spans="1:6" ht="21.5" thickBot="1">
      <c r="A3" s="30" t="s">
        <v>19</v>
      </c>
      <c r="B3" s="147" t="s">
        <v>44</v>
      </c>
      <c r="C3" s="148"/>
      <c r="D3" s="148"/>
      <c r="E3" s="148"/>
      <c r="F3" s="149"/>
    </row>
    <row r="4" spans="1:6" ht="15.5">
      <c r="A4" s="28" t="s">
        <v>177</v>
      </c>
      <c r="B4" s="115" t="s">
        <v>480</v>
      </c>
      <c r="C4" s="116"/>
      <c r="D4" s="116"/>
      <c r="E4" s="116"/>
      <c r="F4" s="117"/>
    </row>
    <row r="5" spans="1:6" ht="29.5" thickBot="1">
      <c r="A5" s="18">
        <v>1</v>
      </c>
      <c r="B5" s="7" t="s">
        <v>546</v>
      </c>
      <c r="C5" s="19">
        <v>250</v>
      </c>
      <c r="D5" s="17" t="s">
        <v>35</v>
      </c>
      <c r="E5" s="26"/>
      <c r="F5" s="27">
        <f>C5*E5</f>
        <v>0</v>
      </c>
    </row>
    <row r="6" spans="1:6" ht="19.25" customHeight="1" thickBot="1">
      <c r="A6" s="28" t="s">
        <v>178</v>
      </c>
      <c r="B6" s="115" t="s">
        <v>548</v>
      </c>
      <c r="C6" s="116"/>
      <c r="D6" s="116"/>
      <c r="E6" s="116"/>
      <c r="F6" s="117"/>
    </row>
    <row r="7" spans="1:6" ht="42.65" customHeight="1">
      <c r="A7" s="105">
        <v>2</v>
      </c>
      <c r="B7" s="33" t="s">
        <v>547</v>
      </c>
      <c r="C7" s="34">
        <v>1066</v>
      </c>
      <c r="D7" s="35" t="s">
        <v>465</v>
      </c>
      <c r="E7" s="36"/>
      <c r="F7" s="36">
        <f>C7*E7</f>
        <v>0</v>
      </c>
    </row>
    <row r="8" spans="1:6" ht="15.5">
      <c r="A8" s="64" t="s">
        <v>179</v>
      </c>
      <c r="B8" s="125" t="s">
        <v>481</v>
      </c>
      <c r="C8" s="126"/>
      <c r="D8" s="126"/>
      <c r="E8" s="126"/>
      <c r="F8" s="127"/>
    </row>
    <row r="9" spans="1:6" ht="44" thickBot="1">
      <c r="A9" s="18">
        <v>3</v>
      </c>
      <c r="B9" s="7" t="s">
        <v>482</v>
      </c>
      <c r="C9" s="19">
        <v>4.5</v>
      </c>
      <c r="D9" s="17" t="s">
        <v>31</v>
      </c>
      <c r="E9" s="26"/>
      <c r="F9" s="27">
        <f>C9*E9</f>
        <v>0</v>
      </c>
    </row>
    <row r="10" spans="1:6" ht="15" thickBot="1">
      <c r="A10" s="150" t="s">
        <v>27</v>
      </c>
      <c r="B10" s="151"/>
      <c r="C10" s="151"/>
      <c r="D10" s="151"/>
      <c r="E10" s="152"/>
      <c r="F10" s="61">
        <f>SUM(F9,F5,F7)</f>
        <v>0</v>
      </c>
    </row>
    <row r="11" spans="1:6" ht="21.5" thickBot="1">
      <c r="A11" s="30" t="s">
        <v>22</v>
      </c>
      <c r="B11" s="31" t="s">
        <v>48</v>
      </c>
      <c r="C11" s="9"/>
      <c r="D11" s="9"/>
      <c r="E11" s="24"/>
      <c r="F11" s="25"/>
    </row>
    <row r="12" spans="1:6" ht="15.5">
      <c r="A12" s="28" t="s">
        <v>10</v>
      </c>
      <c r="B12" s="115" t="s">
        <v>37</v>
      </c>
      <c r="C12" s="116"/>
      <c r="D12" s="116"/>
      <c r="E12" s="116"/>
      <c r="F12" s="117"/>
    </row>
    <row r="13" spans="1:6" ht="29.5" thickBot="1">
      <c r="A13" s="18">
        <v>2</v>
      </c>
      <c r="B13" s="7" t="s">
        <v>483</v>
      </c>
      <c r="C13" s="19">
        <v>1</v>
      </c>
      <c r="D13" s="17" t="s">
        <v>35</v>
      </c>
      <c r="E13" s="26"/>
      <c r="F13" s="27">
        <f>C13*E13</f>
        <v>0</v>
      </c>
    </row>
    <row r="14" spans="1:6" ht="15" thickBot="1">
      <c r="A14" s="150" t="s">
        <v>28</v>
      </c>
      <c r="B14" s="151"/>
      <c r="C14" s="151"/>
      <c r="D14" s="151"/>
      <c r="E14" s="152"/>
      <c r="F14" s="61">
        <f>SUM(F13)</f>
        <v>0</v>
      </c>
    </row>
    <row r="15" spans="1:6" ht="21.5" thickBot="1">
      <c r="A15" s="30" t="s">
        <v>23</v>
      </c>
      <c r="B15" s="31" t="s">
        <v>50</v>
      </c>
      <c r="C15" s="9"/>
      <c r="D15" s="9"/>
      <c r="E15" s="24"/>
      <c r="F15" s="25"/>
    </row>
    <row r="16" spans="1:6" ht="15.5">
      <c r="A16" s="28" t="s">
        <v>14</v>
      </c>
      <c r="B16" s="115" t="s">
        <v>303</v>
      </c>
      <c r="C16" s="116"/>
      <c r="D16" s="116"/>
      <c r="E16" s="116"/>
      <c r="F16" s="117"/>
    </row>
    <row r="17" spans="1:6" ht="29.5" thickBot="1">
      <c r="A17" s="18">
        <v>1</v>
      </c>
      <c r="B17" s="7" t="s">
        <v>220</v>
      </c>
      <c r="C17" s="19">
        <v>40</v>
      </c>
      <c r="D17" s="17" t="s">
        <v>465</v>
      </c>
      <c r="E17" s="26"/>
      <c r="F17" s="27">
        <f>E17*C17</f>
        <v>0</v>
      </c>
    </row>
    <row r="18" spans="1:6" ht="15.5">
      <c r="A18" s="28" t="s">
        <v>16</v>
      </c>
      <c r="B18" s="146" t="s">
        <v>484</v>
      </c>
      <c r="C18" s="146"/>
      <c r="D18" s="146"/>
      <c r="E18" s="146"/>
      <c r="F18" s="146"/>
    </row>
    <row r="19" spans="1:6" ht="29.5" thickBot="1">
      <c r="A19" s="18">
        <v>2</v>
      </c>
      <c r="B19" s="65" t="s">
        <v>485</v>
      </c>
      <c r="C19" s="66">
        <v>107</v>
      </c>
      <c r="D19" s="67" t="s">
        <v>31</v>
      </c>
      <c r="E19" s="36"/>
      <c r="F19" s="27">
        <f>E19*C19</f>
        <v>0</v>
      </c>
    </row>
    <row r="20" spans="1:6" ht="15.5">
      <c r="A20" s="28" t="s">
        <v>17</v>
      </c>
      <c r="B20" s="115" t="s">
        <v>343</v>
      </c>
      <c r="C20" s="116"/>
      <c r="D20" s="116"/>
      <c r="E20" s="126"/>
      <c r="F20" s="127"/>
    </row>
    <row r="21" spans="1:6" ht="29.5" thickBot="1">
      <c r="A21" s="18">
        <v>3</v>
      </c>
      <c r="B21" s="7" t="s">
        <v>486</v>
      </c>
      <c r="C21" s="19">
        <v>544</v>
      </c>
      <c r="D21" s="17" t="s">
        <v>35</v>
      </c>
      <c r="E21" s="36"/>
      <c r="F21" s="27">
        <f>E21*C21</f>
        <v>0</v>
      </c>
    </row>
    <row r="22" spans="1:6" ht="15.5">
      <c r="A22" s="28" t="s">
        <v>18</v>
      </c>
      <c r="B22" s="115" t="s">
        <v>463</v>
      </c>
      <c r="C22" s="116"/>
      <c r="D22" s="116"/>
      <c r="E22" s="126"/>
      <c r="F22" s="127"/>
    </row>
    <row r="23" spans="1:6" ht="29">
      <c r="A23" s="18">
        <v>4</v>
      </c>
      <c r="B23" s="65" t="s">
        <v>487</v>
      </c>
      <c r="C23" s="66">
        <v>544</v>
      </c>
      <c r="D23" s="17" t="s">
        <v>35</v>
      </c>
      <c r="E23" s="36"/>
      <c r="F23" s="27">
        <f>E23*C23</f>
        <v>0</v>
      </c>
    </row>
    <row r="24" spans="1:6">
      <c r="A24" s="174" t="s">
        <v>12</v>
      </c>
      <c r="B24" s="174"/>
      <c r="C24" s="174"/>
      <c r="D24" s="174"/>
      <c r="E24" s="174"/>
      <c r="F24" s="81">
        <f>SUM(F23,F21,F19,F17)</f>
        <v>0</v>
      </c>
    </row>
    <row r="25" spans="1:6" ht="21.5" thickBot="1">
      <c r="A25" s="82" t="s">
        <v>24</v>
      </c>
      <c r="B25" s="83" t="s">
        <v>49</v>
      </c>
      <c r="C25" s="84"/>
      <c r="D25" s="84"/>
      <c r="E25" s="85"/>
      <c r="F25" s="86"/>
    </row>
    <row r="26" spans="1:6" ht="15.5">
      <c r="A26" s="28" t="s">
        <v>15</v>
      </c>
      <c r="B26" s="115" t="s">
        <v>40</v>
      </c>
      <c r="C26" s="116"/>
      <c r="D26" s="116"/>
      <c r="E26" s="116"/>
      <c r="F26" s="117"/>
    </row>
    <row r="27" spans="1:6" ht="48.65" customHeight="1" thickBot="1">
      <c r="A27" s="18">
        <v>1</v>
      </c>
      <c r="B27" s="7" t="s">
        <v>432</v>
      </c>
      <c r="C27" s="19">
        <v>23</v>
      </c>
      <c r="D27" s="17" t="s">
        <v>35</v>
      </c>
      <c r="E27" s="26"/>
      <c r="F27" s="27">
        <f>E27*C27</f>
        <v>0</v>
      </c>
    </row>
    <row r="28" spans="1:6" ht="16" thickBot="1">
      <c r="A28" s="28" t="s">
        <v>51</v>
      </c>
      <c r="B28" s="115"/>
      <c r="C28" s="116"/>
      <c r="D28" s="116"/>
      <c r="E28" s="116"/>
      <c r="F28" s="117"/>
    </row>
    <row r="29" spans="1:6" ht="15" thickBot="1">
      <c r="A29" s="150" t="s">
        <v>29</v>
      </c>
      <c r="B29" s="151"/>
      <c r="C29" s="151"/>
      <c r="D29" s="151"/>
      <c r="E29" s="152"/>
      <c r="F29" s="61">
        <f>SUM(F27)</f>
        <v>0</v>
      </c>
    </row>
    <row r="30" spans="1:6" ht="21.5" thickBot="1">
      <c r="A30" s="30" t="s">
        <v>25</v>
      </c>
      <c r="B30" s="31" t="s">
        <v>74</v>
      </c>
      <c r="C30" s="9"/>
      <c r="D30" s="9"/>
      <c r="E30" s="24"/>
      <c r="F30" s="25"/>
    </row>
    <row r="31" spans="1:6" ht="15.5">
      <c r="A31" s="28" t="s">
        <v>54</v>
      </c>
      <c r="B31" s="115" t="s">
        <v>344</v>
      </c>
      <c r="C31" s="116"/>
      <c r="D31" s="116"/>
      <c r="E31" s="116"/>
      <c r="F31" s="117"/>
    </row>
    <row r="32" spans="1:6" ht="29.5" thickBot="1">
      <c r="A32" s="18">
        <v>1</v>
      </c>
      <c r="B32" s="7" t="s">
        <v>464</v>
      </c>
      <c r="C32" s="34">
        <v>4</v>
      </c>
      <c r="D32" s="35" t="s">
        <v>35</v>
      </c>
      <c r="E32" s="36"/>
      <c r="F32" s="27">
        <f>E32*C32</f>
        <v>0</v>
      </c>
    </row>
    <row r="33" spans="1:6" ht="15.5">
      <c r="A33" s="28" t="s">
        <v>55</v>
      </c>
      <c r="B33" s="115" t="s">
        <v>462</v>
      </c>
      <c r="C33" s="116"/>
      <c r="D33" s="116"/>
      <c r="E33" s="116"/>
      <c r="F33" s="117"/>
    </row>
    <row r="34" spans="1:6" ht="29.5" thickBot="1">
      <c r="A34" s="18">
        <v>2</v>
      </c>
      <c r="B34" s="7" t="s">
        <v>464</v>
      </c>
      <c r="C34" s="63">
        <v>5</v>
      </c>
      <c r="D34" s="35" t="s">
        <v>35</v>
      </c>
      <c r="E34" s="36"/>
      <c r="F34" s="27">
        <f>E34*C34</f>
        <v>0</v>
      </c>
    </row>
    <row r="35" spans="1:6" ht="15" thickBot="1">
      <c r="A35" s="150" t="s">
        <v>193</v>
      </c>
      <c r="B35" s="151"/>
      <c r="C35" s="151"/>
      <c r="D35" s="151"/>
      <c r="E35" s="152"/>
      <c r="F35" s="61">
        <f>SUM(F34,F32)</f>
        <v>0</v>
      </c>
    </row>
    <row r="36" spans="1:6" ht="19" thickBot="1">
      <c r="A36" s="137" t="s">
        <v>402</v>
      </c>
      <c r="B36" s="138"/>
      <c r="C36" s="138"/>
      <c r="D36" s="138"/>
      <c r="E36" s="139"/>
      <c r="F36" s="38">
        <f>SUM(F35,F29,F24,F14,F10)</f>
        <v>0</v>
      </c>
    </row>
  </sheetData>
  <mergeCells count="20">
    <mergeCell ref="B22:F22"/>
    <mergeCell ref="A24:E24"/>
    <mergeCell ref="B26:F26"/>
    <mergeCell ref="B28:F28"/>
    <mergeCell ref="B12:F12"/>
    <mergeCell ref="A14:E14"/>
    <mergeCell ref="B16:F16"/>
    <mergeCell ref="B18:F18"/>
    <mergeCell ref="B20:F20"/>
    <mergeCell ref="A36:E36"/>
    <mergeCell ref="B31:F31"/>
    <mergeCell ref="B33:F33"/>
    <mergeCell ref="A35:E35"/>
    <mergeCell ref="A29:E29"/>
    <mergeCell ref="A1:F1"/>
    <mergeCell ref="B3:F3"/>
    <mergeCell ref="B4:F4"/>
    <mergeCell ref="B8:F8"/>
    <mergeCell ref="A10:E10"/>
    <mergeCell ref="B6:F6"/>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C000"/>
  </sheetPr>
  <dimension ref="A1:F51"/>
  <sheetViews>
    <sheetView workbookViewId="0">
      <selection sqref="A1:F1"/>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350</v>
      </c>
      <c r="B2" s="120"/>
      <c r="C2" s="120"/>
      <c r="D2" s="120"/>
      <c r="E2" s="120"/>
      <c r="F2" s="121"/>
    </row>
    <row r="3" spans="1:6" ht="37.5" thickBot="1">
      <c r="A3" s="11" t="s">
        <v>20</v>
      </c>
      <c r="B3" s="12" t="s">
        <v>21</v>
      </c>
      <c r="C3" s="12" t="s">
        <v>3</v>
      </c>
      <c r="D3" s="13" t="s">
        <v>0</v>
      </c>
      <c r="E3" s="12" t="s">
        <v>26</v>
      </c>
      <c r="F3" s="14" t="s">
        <v>13</v>
      </c>
    </row>
    <row r="4" spans="1:6" ht="21.5" thickBot="1">
      <c r="A4" s="30" t="s">
        <v>19</v>
      </c>
      <c r="B4" s="31" t="s">
        <v>48</v>
      </c>
      <c r="C4" s="9"/>
      <c r="D4" s="9"/>
      <c r="E4" s="24"/>
      <c r="F4" s="25"/>
    </row>
    <row r="5" spans="1:6" ht="15.65" customHeight="1">
      <c r="A5" s="28" t="s">
        <v>177</v>
      </c>
      <c r="B5" s="115" t="s">
        <v>38</v>
      </c>
      <c r="C5" s="116"/>
      <c r="D5" s="116"/>
      <c r="E5" s="116"/>
      <c r="F5" s="117"/>
    </row>
    <row r="6" spans="1:6" ht="44" thickBot="1">
      <c r="A6" s="18">
        <v>1</v>
      </c>
      <c r="B6" s="7" t="s">
        <v>411</v>
      </c>
      <c r="C6" s="19">
        <v>1.3</v>
      </c>
      <c r="D6" s="17" t="s">
        <v>35</v>
      </c>
      <c r="E6" s="26"/>
      <c r="F6" s="27">
        <f>C6*E6</f>
        <v>0</v>
      </c>
    </row>
    <row r="7" spans="1:6" ht="15.65" customHeight="1">
      <c r="A7" s="28" t="s">
        <v>178</v>
      </c>
      <c r="B7" s="115" t="s">
        <v>124</v>
      </c>
      <c r="C7" s="116"/>
      <c r="D7" s="116"/>
      <c r="E7" s="116"/>
      <c r="F7" s="117"/>
    </row>
    <row r="8" spans="1:6" ht="31.25" customHeight="1" thickBot="1">
      <c r="A8" s="18">
        <v>2</v>
      </c>
      <c r="B8" s="7" t="s">
        <v>407</v>
      </c>
      <c r="C8" s="19">
        <v>1.2</v>
      </c>
      <c r="D8" s="17" t="s">
        <v>35</v>
      </c>
      <c r="E8" s="26"/>
      <c r="F8" s="27">
        <f>C8*E8</f>
        <v>0</v>
      </c>
    </row>
    <row r="9" spans="1:6" ht="15.5">
      <c r="A9" s="28" t="s">
        <v>179</v>
      </c>
      <c r="B9" s="115" t="s">
        <v>241</v>
      </c>
      <c r="C9" s="116"/>
      <c r="D9" s="116"/>
      <c r="E9" s="116"/>
      <c r="F9" s="117"/>
    </row>
    <row r="10" spans="1:6" ht="29.5" thickBot="1">
      <c r="A10" s="18">
        <v>3</v>
      </c>
      <c r="B10" s="7" t="s">
        <v>431</v>
      </c>
      <c r="C10" s="19">
        <v>13</v>
      </c>
      <c r="D10" s="17" t="s">
        <v>2</v>
      </c>
      <c r="E10" s="26"/>
      <c r="F10" s="27">
        <f>C10*E10</f>
        <v>0</v>
      </c>
    </row>
    <row r="11" spans="1:6" ht="15.5">
      <c r="A11" s="28" t="s">
        <v>180</v>
      </c>
      <c r="B11" s="115" t="s">
        <v>75</v>
      </c>
      <c r="C11" s="116"/>
      <c r="D11" s="116"/>
      <c r="E11" s="116"/>
      <c r="F11" s="117"/>
    </row>
    <row r="12" spans="1:6" ht="15" thickBot="1">
      <c r="A12" s="18">
        <v>4</v>
      </c>
      <c r="B12" s="7" t="s">
        <v>396</v>
      </c>
      <c r="C12" s="19">
        <v>16</v>
      </c>
      <c r="D12" s="17" t="s">
        <v>2</v>
      </c>
      <c r="E12" s="26"/>
      <c r="F12" s="27">
        <f>C12*E12</f>
        <v>0</v>
      </c>
    </row>
    <row r="13" spans="1:6" ht="15.5">
      <c r="A13" s="28" t="s">
        <v>181</v>
      </c>
      <c r="B13" s="115" t="s">
        <v>137</v>
      </c>
      <c r="C13" s="116"/>
      <c r="D13" s="116"/>
      <c r="E13" s="116"/>
      <c r="F13" s="117"/>
    </row>
    <row r="14" spans="1:6" ht="15" thickBot="1">
      <c r="A14" s="18">
        <v>5</v>
      </c>
      <c r="B14" s="7" t="s">
        <v>618</v>
      </c>
      <c r="C14" s="19">
        <v>10</v>
      </c>
      <c r="D14" s="17" t="s">
        <v>2</v>
      </c>
      <c r="E14" s="26"/>
      <c r="F14" s="27">
        <f>C14*E14</f>
        <v>0</v>
      </c>
    </row>
    <row r="15" spans="1:6" ht="15.5">
      <c r="A15" s="28" t="s">
        <v>182</v>
      </c>
      <c r="B15" s="115" t="s">
        <v>242</v>
      </c>
      <c r="C15" s="116"/>
      <c r="D15" s="116"/>
      <c r="E15" s="116"/>
      <c r="F15" s="117"/>
    </row>
    <row r="16" spans="1:6" ht="15" thickBot="1">
      <c r="A16" s="18">
        <v>6</v>
      </c>
      <c r="B16" s="7" t="s">
        <v>243</v>
      </c>
      <c r="C16" s="19">
        <v>7</v>
      </c>
      <c r="D16" s="17" t="s">
        <v>92</v>
      </c>
      <c r="E16" s="26"/>
      <c r="F16" s="27">
        <f>C16*E16</f>
        <v>0</v>
      </c>
    </row>
    <row r="17" spans="1:6" ht="15" thickBot="1">
      <c r="A17" s="140" t="s">
        <v>27</v>
      </c>
      <c r="B17" s="141"/>
      <c r="C17" s="141"/>
      <c r="D17" s="141"/>
      <c r="E17" s="142"/>
      <c r="F17" s="45">
        <f>SUM(F16,F14,F12,F10,F8,F6)</f>
        <v>0</v>
      </c>
    </row>
    <row r="18" spans="1:6" ht="21.5" thickBot="1">
      <c r="A18" s="30" t="s">
        <v>22</v>
      </c>
      <c r="B18" s="31" t="s">
        <v>49</v>
      </c>
      <c r="C18" s="9"/>
      <c r="D18" s="9"/>
      <c r="E18" s="24"/>
      <c r="F18" s="25"/>
    </row>
    <row r="19" spans="1:6" ht="15.5">
      <c r="A19" s="28" t="s">
        <v>11</v>
      </c>
      <c r="B19" s="115" t="s">
        <v>255</v>
      </c>
      <c r="C19" s="116"/>
      <c r="D19" s="116"/>
      <c r="E19" s="116"/>
      <c r="F19" s="117"/>
    </row>
    <row r="20" spans="1:6" ht="29.5" thickBot="1">
      <c r="A20" s="18">
        <v>1</v>
      </c>
      <c r="B20" s="7" t="s">
        <v>226</v>
      </c>
      <c r="C20" s="19">
        <v>21</v>
      </c>
      <c r="D20" s="17" t="s">
        <v>35</v>
      </c>
      <c r="E20" s="26"/>
      <c r="F20" s="27">
        <f>C20*E20</f>
        <v>0</v>
      </c>
    </row>
    <row r="21" spans="1:6" ht="15" thickBot="1">
      <c r="A21" s="140" t="s">
        <v>28</v>
      </c>
      <c r="B21" s="141"/>
      <c r="C21" s="141"/>
      <c r="D21" s="141"/>
      <c r="E21" s="142"/>
      <c r="F21" s="45">
        <f>SUM(F20)</f>
        <v>0</v>
      </c>
    </row>
    <row r="22" spans="1:6" ht="21.5" thickBot="1">
      <c r="A22" s="30" t="s">
        <v>23</v>
      </c>
      <c r="B22" s="31" t="s">
        <v>74</v>
      </c>
      <c r="C22" s="9"/>
      <c r="D22" s="9"/>
      <c r="E22" s="24"/>
      <c r="F22" s="25"/>
    </row>
    <row r="23" spans="1:6" ht="15.5">
      <c r="A23" s="28" t="s">
        <v>14</v>
      </c>
      <c r="B23" s="115" t="s">
        <v>244</v>
      </c>
      <c r="C23" s="116"/>
      <c r="D23" s="116"/>
      <c r="E23" s="116"/>
      <c r="F23" s="117"/>
    </row>
    <row r="24" spans="1:6" ht="15" thickBot="1">
      <c r="A24" s="18">
        <v>1</v>
      </c>
      <c r="B24" s="33" t="s">
        <v>245</v>
      </c>
      <c r="C24" s="34">
        <v>12</v>
      </c>
      <c r="D24" s="35" t="s">
        <v>95</v>
      </c>
      <c r="E24" s="36"/>
      <c r="F24" s="27">
        <f>C24*E24</f>
        <v>0</v>
      </c>
    </row>
    <row r="25" spans="1:6" ht="15" thickBot="1">
      <c r="A25" s="140" t="s">
        <v>12</v>
      </c>
      <c r="B25" s="141"/>
      <c r="C25" s="141"/>
      <c r="D25" s="141"/>
      <c r="E25" s="142"/>
      <c r="F25" s="45">
        <f>SUM(F24)</f>
        <v>0</v>
      </c>
    </row>
    <row r="26" spans="1:6" ht="21.5" thickBot="1">
      <c r="A26" s="30" t="s">
        <v>24</v>
      </c>
      <c r="B26" s="31" t="s">
        <v>127</v>
      </c>
      <c r="C26" s="9"/>
      <c r="D26" s="9"/>
      <c r="E26" s="24"/>
      <c r="F26" s="25"/>
    </row>
    <row r="27" spans="1:6" ht="15.5">
      <c r="A27" s="28" t="s">
        <v>15</v>
      </c>
      <c r="B27" s="115" t="s">
        <v>619</v>
      </c>
      <c r="C27" s="116"/>
      <c r="D27" s="116"/>
      <c r="E27" s="116"/>
      <c r="F27" s="117"/>
    </row>
    <row r="28" spans="1:6" ht="15" thickBot="1">
      <c r="A28" s="18">
        <v>1</v>
      </c>
      <c r="B28" s="33" t="s">
        <v>619</v>
      </c>
      <c r="C28" s="34">
        <v>1</v>
      </c>
      <c r="D28" s="35" t="s">
        <v>2</v>
      </c>
      <c r="E28" s="36"/>
      <c r="F28" s="27">
        <f>C28*E28</f>
        <v>0</v>
      </c>
    </row>
    <row r="29" spans="1:6" ht="15.5">
      <c r="A29" s="28" t="s">
        <v>51</v>
      </c>
      <c r="B29" s="115" t="s">
        <v>385</v>
      </c>
      <c r="C29" s="116"/>
      <c r="D29" s="116"/>
      <c r="E29" s="116"/>
      <c r="F29" s="117"/>
    </row>
    <row r="30" spans="1:6" ht="15" thickBot="1">
      <c r="A30" s="18">
        <v>2</v>
      </c>
      <c r="B30" s="33" t="s">
        <v>458</v>
      </c>
      <c r="C30" s="34">
        <v>230</v>
      </c>
      <c r="D30" s="35" t="s">
        <v>1</v>
      </c>
      <c r="E30" s="36"/>
      <c r="F30" s="27">
        <f>C30*E30</f>
        <v>0</v>
      </c>
    </row>
    <row r="31" spans="1:6" ht="21" customHeight="1">
      <c r="A31" s="28" t="s">
        <v>52</v>
      </c>
      <c r="B31" s="115" t="s">
        <v>134</v>
      </c>
      <c r="C31" s="116"/>
      <c r="D31" s="116"/>
      <c r="E31" s="116"/>
      <c r="F31" s="117"/>
    </row>
    <row r="32" spans="1:6" ht="15" thickBot="1">
      <c r="A32" s="18">
        <v>3</v>
      </c>
      <c r="B32" s="33"/>
      <c r="C32" s="34">
        <v>1</v>
      </c>
      <c r="D32" s="35" t="s">
        <v>2</v>
      </c>
      <c r="E32" s="36"/>
      <c r="F32" s="27">
        <f>C32*E32</f>
        <v>0</v>
      </c>
    </row>
    <row r="33" spans="1:6" ht="15.5">
      <c r="A33" s="28" t="s">
        <v>53</v>
      </c>
      <c r="B33" s="125" t="s">
        <v>135</v>
      </c>
      <c r="C33" s="126"/>
      <c r="D33" s="126"/>
      <c r="E33" s="126"/>
      <c r="F33" s="127"/>
    </row>
    <row r="34" spans="1:6" ht="15" thickBot="1">
      <c r="A34" s="18">
        <v>4</v>
      </c>
      <c r="B34" s="33"/>
      <c r="C34" s="34">
        <v>12</v>
      </c>
      <c r="D34" s="35" t="s">
        <v>2</v>
      </c>
      <c r="E34" s="36"/>
      <c r="F34" s="36">
        <f>C34*E34</f>
        <v>0</v>
      </c>
    </row>
    <row r="35" spans="1:6" ht="15.5">
      <c r="A35" s="28" t="s">
        <v>186</v>
      </c>
      <c r="B35" s="125" t="s">
        <v>375</v>
      </c>
      <c r="C35" s="126"/>
      <c r="D35" s="126"/>
      <c r="E35" s="126"/>
      <c r="F35" s="127"/>
    </row>
    <row r="36" spans="1:6" ht="15" thickBot="1">
      <c r="A36" s="18">
        <v>5</v>
      </c>
      <c r="B36" s="7" t="s">
        <v>378</v>
      </c>
      <c r="C36" s="19">
        <v>24</v>
      </c>
      <c r="D36" s="17" t="s">
        <v>2</v>
      </c>
      <c r="E36" s="26"/>
      <c r="F36" s="27">
        <f>C36*E36</f>
        <v>0</v>
      </c>
    </row>
    <row r="37" spans="1:6" ht="15.5">
      <c r="A37" s="28" t="s">
        <v>187</v>
      </c>
      <c r="B37" s="146" t="s">
        <v>377</v>
      </c>
      <c r="C37" s="146"/>
      <c r="D37" s="146"/>
      <c r="E37" s="146"/>
      <c r="F37" s="146"/>
    </row>
    <row r="38" spans="1:6" ht="15" thickBot="1">
      <c r="A38" s="18">
        <v>6</v>
      </c>
      <c r="B38" s="7" t="s">
        <v>379</v>
      </c>
      <c r="C38" s="19">
        <v>17</v>
      </c>
      <c r="D38" s="17" t="s">
        <v>2</v>
      </c>
      <c r="E38" s="26"/>
      <c r="F38" s="27">
        <f>C38*E38</f>
        <v>0</v>
      </c>
    </row>
    <row r="39" spans="1:6" ht="15.5">
      <c r="A39" s="28" t="s">
        <v>188</v>
      </c>
      <c r="B39" s="146" t="s">
        <v>376</v>
      </c>
      <c r="C39" s="146"/>
      <c r="D39" s="146"/>
      <c r="E39" s="146"/>
      <c r="F39" s="146"/>
    </row>
    <row r="40" spans="1:6" ht="35.25" customHeight="1" thickBot="1">
      <c r="A40" s="18">
        <v>7</v>
      </c>
      <c r="B40" s="33" t="s">
        <v>380</v>
      </c>
      <c r="C40" s="34">
        <v>230</v>
      </c>
      <c r="D40" s="35" t="s">
        <v>1</v>
      </c>
      <c r="E40" s="36"/>
      <c r="F40" s="27">
        <f>C40*E40</f>
        <v>0</v>
      </c>
    </row>
    <row r="41" spans="1:6" ht="15.5">
      <c r="A41" s="28" t="s">
        <v>189</v>
      </c>
      <c r="B41" s="115" t="s">
        <v>136</v>
      </c>
      <c r="C41" s="116"/>
      <c r="D41" s="116"/>
      <c r="E41" s="116"/>
      <c r="F41" s="117"/>
    </row>
    <row r="42" spans="1:6" ht="15" thickBot="1">
      <c r="A42" s="18">
        <v>8</v>
      </c>
      <c r="B42" s="33" t="s">
        <v>203</v>
      </c>
      <c r="C42" s="34">
        <v>24</v>
      </c>
      <c r="D42" s="35" t="s">
        <v>2</v>
      </c>
      <c r="E42" s="36"/>
      <c r="F42" s="36">
        <f>C42*E42</f>
        <v>0</v>
      </c>
    </row>
    <row r="43" spans="1:6" ht="15.5">
      <c r="A43" s="28" t="s">
        <v>190</v>
      </c>
      <c r="B43" s="125" t="s">
        <v>381</v>
      </c>
      <c r="C43" s="126"/>
      <c r="D43" s="126"/>
      <c r="E43" s="126"/>
      <c r="F43" s="127"/>
    </row>
    <row r="44" spans="1:6" ht="15" thickBot="1">
      <c r="A44" s="18">
        <v>9</v>
      </c>
      <c r="B44" s="7" t="s">
        <v>382</v>
      </c>
      <c r="C44" s="19">
        <v>1</v>
      </c>
      <c r="D44" s="17" t="s">
        <v>2</v>
      </c>
      <c r="E44" s="26"/>
      <c r="F44" s="27">
        <f>C44*E44</f>
        <v>0</v>
      </c>
    </row>
    <row r="45" spans="1:6" ht="15" thickBot="1">
      <c r="A45" s="140" t="s">
        <v>29</v>
      </c>
      <c r="B45" s="141"/>
      <c r="C45" s="141"/>
      <c r="D45" s="141"/>
      <c r="E45" s="142"/>
      <c r="F45" s="45">
        <f>SUM(F44,F42,F40,F38,F36,F34,F32,F30,F28)</f>
        <v>0</v>
      </c>
    </row>
    <row r="46" spans="1:6" ht="21.5" thickBot="1">
      <c r="A46" s="30" t="s">
        <v>25</v>
      </c>
      <c r="B46" s="31" t="s">
        <v>132</v>
      </c>
      <c r="C46" s="9"/>
      <c r="D46" s="9"/>
      <c r="E46" s="24"/>
      <c r="F46" s="25"/>
    </row>
    <row r="47" spans="1:6" ht="15.5">
      <c r="A47" s="28" t="s">
        <v>54</v>
      </c>
      <c r="B47" s="115" t="s">
        <v>133</v>
      </c>
      <c r="C47" s="116"/>
      <c r="D47" s="116"/>
      <c r="E47" s="116"/>
      <c r="F47" s="117"/>
    </row>
    <row r="48" spans="1:6" ht="15" thickBot="1">
      <c r="A48" s="18">
        <v>1</v>
      </c>
      <c r="B48" s="33" t="s">
        <v>383</v>
      </c>
      <c r="C48" s="34">
        <v>10</v>
      </c>
      <c r="D48" s="35" t="s">
        <v>2</v>
      </c>
      <c r="E48" s="36"/>
      <c r="F48" s="27">
        <f>C48*E48</f>
        <v>0</v>
      </c>
    </row>
    <row r="49" spans="1:6" ht="15" thickBot="1">
      <c r="A49" s="140" t="s">
        <v>193</v>
      </c>
      <c r="B49" s="141"/>
      <c r="C49" s="141"/>
      <c r="D49" s="141"/>
      <c r="E49" s="142"/>
      <c r="F49" s="96">
        <f>SUM(F48)</f>
        <v>0</v>
      </c>
    </row>
    <row r="50" spans="1:6" ht="19" thickBot="1">
      <c r="A50" s="137" t="s">
        <v>402</v>
      </c>
      <c r="B50" s="138"/>
      <c r="C50" s="138"/>
      <c r="D50" s="138"/>
      <c r="E50" s="139"/>
      <c r="F50" s="38">
        <f>SUM(F49,F45,F25,F21,F17)</f>
        <v>0</v>
      </c>
    </row>
    <row r="51" spans="1:6">
      <c r="F51" s="60"/>
    </row>
  </sheetData>
  <mergeCells count="26">
    <mergeCell ref="A50:E50"/>
    <mergeCell ref="B31:F31"/>
    <mergeCell ref="B33:F33"/>
    <mergeCell ref="B39:F39"/>
    <mergeCell ref="A45:E45"/>
    <mergeCell ref="B47:F47"/>
    <mergeCell ref="B41:F41"/>
    <mergeCell ref="A49:E49"/>
    <mergeCell ref="B37:F37"/>
    <mergeCell ref="B43:F43"/>
    <mergeCell ref="B5:F5"/>
    <mergeCell ref="B7:F7"/>
    <mergeCell ref="A1:F1"/>
    <mergeCell ref="A2:F2"/>
    <mergeCell ref="B35:F35"/>
    <mergeCell ref="B11:F11"/>
    <mergeCell ref="B13:F13"/>
    <mergeCell ref="B15:F15"/>
    <mergeCell ref="A17:E17"/>
    <mergeCell ref="B9:F9"/>
    <mergeCell ref="B29:F29"/>
    <mergeCell ref="B23:F23"/>
    <mergeCell ref="A21:E21"/>
    <mergeCell ref="A25:E25"/>
    <mergeCell ref="B19:F19"/>
    <mergeCell ref="B27:F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F46"/>
  <sheetViews>
    <sheetView workbookViewId="0">
      <pane ySplit="1" topLeftCell="A35" activePane="bottomLeft" state="frozen"/>
      <selection pane="bottomLeft" activeCell="E46" sqref="E46"/>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346</v>
      </c>
      <c r="B2" s="120"/>
      <c r="C2" s="120"/>
      <c r="D2" s="120"/>
      <c r="E2" s="120"/>
      <c r="F2" s="121"/>
    </row>
    <row r="3" spans="1:6" ht="36.75" customHeight="1" thickBot="1">
      <c r="A3" s="11" t="s">
        <v>20</v>
      </c>
      <c r="B3" s="12" t="s">
        <v>21</v>
      </c>
      <c r="C3" s="12" t="s">
        <v>3</v>
      </c>
      <c r="D3" s="13" t="s">
        <v>0</v>
      </c>
      <c r="E3" s="12" t="s">
        <v>26</v>
      </c>
      <c r="F3" s="14" t="s">
        <v>13</v>
      </c>
    </row>
    <row r="4" spans="1:6" ht="27" customHeight="1" thickBot="1">
      <c r="A4" s="30" t="s">
        <v>19</v>
      </c>
      <c r="B4" s="122" t="s">
        <v>44</v>
      </c>
      <c r="C4" s="123"/>
      <c r="D4" s="123"/>
      <c r="E4" s="123"/>
      <c r="F4" s="124"/>
    </row>
    <row r="5" spans="1:6" ht="27" customHeight="1">
      <c r="A5" s="28" t="s">
        <v>177</v>
      </c>
      <c r="B5" s="115" t="s">
        <v>594</v>
      </c>
      <c r="C5" s="116"/>
      <c r="D5" s="116"/>
      <c r="E5" s="116"/>
      <c r="F5" s="117"/>
    </row>
    <row r="6" spans="1:6" ht="48.75" customHeight="1" thickBot="1">
      <c r="A6" s="18">
        <v>1</v>
      </c>
      <c r="B6" s="7" t="s">
        <v>208</v>
      </c>
      <c r="C6" s="19">
        <v>34</v>
      </c>
      <c r="D6" s="17" t="s">
        <v>35</v>
      </c>
      <c r="E6" s="26"/>
      <c r="F6" s="27">
        <f>C6*E6</f>
        <v>0</v>
      </c>
    </row>
    <row r="7" spans="1:6" ht="27" customHeight="1">
      <c r="A7" s="28" t="s">
        <v>178</v>
      </c>
      <c r="B7" s="115" t="s">
        <v>403</v>
      </c>
      <c r="C7" s="116"/>
      <c r="D7" s="116"/>
      <c r="E7" s="116"/>
      <c r="F7" s="117"/>
    </row>
    <row r="8" spans="1:6" ht="36.75" customHeight="1" thickBot="1">
      <c r="A8" s="18">
        <v>2</v>
      </c>
      <c r="B8" s="7" t="s">
        <v>595</v>
      </c>
      <c r="C8" s="19">
        <v>0.5</v>
      </c>
      <c r="D8" s="17" t="s">
        <v>31</v>
      </c>
      <c r="E8" s="26"/>
      <c r="F8" s="27">
        <f>C8*E8</f>
        <v>0</v>
      </c>
    </row>
    <row r="9" spans="1:6" ht="27" customHeight="1">
      <c r="A9" s="28" t="s">
        <v>179</v>
      </c>
      <c r="B9" s="115" t="s">
        <v>540</v>
      </c>
      <c r="C9" s="116"/>
      <c r="D9" s="116"/>
      <c r="E9" s="116"/>
      <c r="F9" s="117"/>
    </row>
    <row r="10" spans="1:6" ht="48" customHeight="1" thickBot="1">
      <c r="A10" s="18">
        <v>3</v>
      </c>
      <c r="B10" s="7" t="s">
        <v>404</v>
      </c>
      <c r="C10" s="19">
        <v>0.3</v>
      </c>
      <c r="D10" s="17" t="s">
        <v>31</v>
      </c>
      <c r="E10" s="26"/>
      <c r="F10" s="27">
        <f>C10*E10</f>
        <v>0</v>
      </c>
    </row>
    <row r="11" spans="1:6" ht="27" customHeight="1">
      <c r="A11" s="28" t="s">
        <v>180</v>
      </c>
      <c r="B11" s="115" t="s">
        <v>36</v>
      </c>
      <c r="C11" s="116"/>
      <c r="D11" s="116"/>
      <c r="E11" s="116"/>
      <c r="F11" s="117"/>
    </row>
    <row r="12" spans="1:6" ht="44.4" customHeight="1" thickBot="1">
      <c r="A12" s="18">
        <v>4</v>
      </c>
      <c r="B12" s="7" t="s">
        <v>405</v>
      </c>
      <c r="C12" s="19">
        <v>0.7</v>
      </c>
      <c r="D12" s="17" t="s">
        <v>31</v>
      </c>
      <c r="E12" s="26"/>
      <c r="F12" s="27">
        <f>C12*E12</f>
        <v>0</v>
      </c>
    </row>
    <row r="13" spans="1:6" ht="27" customHeight="1" thickBot="1">
      <c r="A13" s="137" t="s">
        <v>27</v>
      </c>
      <c r="B13" s="138"/>
      <c r="C13" s="138"/>
      <c r="D13" s="138"/>
      <c r="E13" s="139"/>
      <c r="F13" s="55">
        <f>SUM(F12,F6,F8,F10)</f>
        <v>0</v>
      </c>
    </row>
    <row r="14" spans="1:6" ht="27" customHeight="1" thickBot="1">
      <c r="A14" s="30" t="s">
        <v>22</v>
      </c>
      <c r="B14" s="31" t="s">
        <v>48</v>
      </c>
      <c r="C14" s="9"/>
      <c r="D14" s="9"/>
      <c r="E14" s="24"/>
      <c r="F14" s="25"/>
    </row>
    <row r="15" spans="1:6" ht="27" customHeight="1">
      <c r="A15" s="28" t="s">
        <v>11</v>
      </c>
      <c r="B15" s="115" t="s">
        <v>38</v>
      </c>
      <c r="C15" s="116"/>
      <c r="D15" s="116"/>
      <c r="E15" s="116"/>
      <c r="F15" s="117"/>
    </row>
    <row r="16" spans="1:6" ht="43.5" customHeight="1" thickBot="1">
      <c r="A16" s="18">
        <v>1</v>
      </c>
      <c r="B16" s="7" t="s">
        <v>406</v>
      </c>
      <c r="C16" s="19">
        <v>25</v>
      </c>
      <c r="D16" s="17" t="s">
        <v>35</v>
      </c>
      <c r="E16" s="26"/>
      <c r="F16" s="27">
        <f>C16*E16</f>
        <v>0</v>
      </c>
    </row>
    <row r="17" spans="1:6" ht="27" customHeight="1">
      <c r="A17" s="28" t="s">
        <v>10</v>
      </c>
      <c r="B17" s="115" t="s">
        <v>210</v>
      </c>
      <c r="C17" s="116"/>
      <c r="D17" s="116"/>
      <c r="E17" s="116"/>
      <c r="F17" s="117"/>
    </row>
    <row r="18" spans="1:6" ht="27" customHeight="1" thickBot="1">
      <c r="A18" s="18">
        <v>2</v>
      </c>
      <c r="B18" s="7" t="s">
        <v>407</v>
      </c>
      <c r="C18" s="19">
        <v>10</v>
      </c>
      <c r="D18" s="17" t="s">
        <v>35</v>
      </c>
      <c r="E18" s="26"/>
      <c r="F18" s="27">
        <f>C18*E18</f>
        <v>0</v>
      </c>
    </row>
    <row r="19" spans="1:6" ht="25.5" customHeight="1">
      <c r="A19" s="28" t="s">
        <v>9</v>
      </c>
      <c r="B19" s="115" t="s">
        <v>41</v>
      </c>
      <c r="C19" s="116"/>
      <c r="D19" s="116"/>
      <c r="E19" s="116"/>
      <c r="F19" s="117"/>
    </row>
    <row r="20" spans="1:6" ht="27" customHeight="1" thickBot="1">
      <c r="A20" s="18">
        <v>3</v>
      </c>
      <c r="B20" s="7" t="s">
        <v>434</v>
      </c>
      <c r="C20" s="19">
        <v>11</v>
      </c>
      <c r="D20" s="17" t="s">
        <v>33</v>
      </c>
      <c r="E20" s="26"/>
      <c r="F20" s="27">
        <f>C20*E20</f>
        <v>0</v>
      </c>
    </row>
    <row r="21" spans="1:6" ht="24" customHeight="1">
      <c r="A21" s="28" t="s">
        <v>8</v>
      </c>
      <c r="B21" s="115" t="s">
        <v>75</v>
      </c>
      <c r="C21" s="116"/>
      <c r="D21" s="116"/>
      <c r="E21" s="116"/>
      <c r="F21" s="117"/>
    </row>
    <row r="22" spans="1:6" ht="27" customHeight="1" thickBot="1">
      <c r="A22" s="18">
        <v>4</v>
      </c>
      <c r="B22" s="7" t="s">
        <v>396</v>
      </c>
      <c r="C22" s="19">
        <v>66</v>
      </c>
      <c r="D22" s="17" t="s">
        <v>2</v>
      </c>
      <c r="E22" s="26"/>
      <c r="F22" s="27">
        <f>C22*E22</f>
        <v>0</v>
      </c>
    </row>
    <row r="23" spans="1:6" ht="27" customHeight="1" thickBot="1">
      <c r="A23" s="137" t="s">
        <v>28</v>
      </c>
      <c r="B23" s="138"/>
      <c r="C23" s="138"/>
      <c r="D23" s="138"/>
      <c r="E23" s="139"/>
      <c r="F23" s="55">
        <f>SUM(F22,F16,F18,F20)</f>
        <v>0</v>
      </c>
    </row>
    <row r="24" spans="1:6" ht="27" customHeight="1" thickBot="1">
      <c r="A24" s="30" t="s">
        <v>23</v>
      </c>
      <c r="B24" s="31" t="s">
        <v>49</v>
      </c>
      <c r="C24" s="9"/>
      <c r="D24" s="9"/>
      <c r="E24" s="24"/>
      <c r="F24" s="25"/>
    </row>
    <row r="25" spans="1:6" ht="27" customHeight="1">
      <c r="A25" s="28" t="s">
        <v>14</v>
      </c>
      <c r="B25" s="115" t="s">
        <v>40</v>
      </c>
      <c r="C25" s="116"/>
      <c r="D25" s="116"/>
      <c r="E25" s="116"/>
      <c r="F25" s="117"/>
    </row>
    <row r="26" spans="1:6" ht="40.25" customHeight="1" thickBot="1">
      <c r="A26" s="18">
        <v>1</v>
      </c>
      <c r="B26" s="7" t="s">
        <v>541</v>
      </c>
      <c r="C26" s="19">
        <v>28</v>
      </c>
      <c r="D26" s="17" t="s">
        <v>35</v>
      </c>
      <c r="E26" s="26"/>
      <c r="F26" s="27">
        <f>C26*E26</f>
        <v>0</v>
      </c>
    </row>
    <row r="27" spans="1:6" ht="27" customHeight="1">
      <c r="A27" s="28" t="s">
        <v>16</v>
      </c>
      <c r="B27" s="115" t="s">
        <v>223</v>
      </c>
      <c r="C27" s="116"/>
      <c r="D27" s="116"/>
      <c r="E27" s="116"/>
      <c r="F27" s="117"/>
    </row>
    <row r="28" spans="1:6" ht="30.75" customHeight="1" thickBot="1">
      <c r="A28" s="18">
        <v>2</v>
      </c>
      <c r="B28" s="7" t="s">
        <v>221</v>
      </c>
      <c r="C28" s="19">
        <v>50</v>
      </c>
      <c r="D28" s="17" t="s">
        <v>35</v>
      </c>
      <c r="E28" s="26"/>
      <c r="F28" s="27">
        <f>C28*E28</f>
        <v>0</v>
      </c>
    </row>
    <row r="29" spans="1:6" ht="27" customHeight="1">
      <c r="A29" s="28" t="s">
        <v>17</v>
      </c>
      <c r="B29" s="115" t="s">
        <v>224</v>
      </c>
      <c r="C29" s="116"/>
      <c r="D29" s="116"/>
      <c r="E29" s="116"/>
      <c r="F29" s="117"/>
    </row>
    <row r="30" spans="1:6" ht="33.75" customHeight="1" thickBot="1">
      <c r="A30" s="18">
        <v>3</v>
      </c>
      <c r="B30" s="7" t="s">
        <v>222</v>
      </c>
      <c r="C30" s="19">
        <v>50</v>
      </c>
      <c r="D30" s="17" t="s">
        <v>35</v>
      </c>
      <c r="E30" s="26"/>
      <c r="F30" s="27">
        <f>C30*E30</f>
        <v>0</v>
      </c>
    </row>
    <row r="31" spans="1:6" ht="27" customHeight="1" thickBot="1">
      <c r="A31" s="137" t="s">
        <v>12</v>
      </c>
      <c r="B31" s="138"/>
      <c r="C31" s="138"/>
      <c r="D31" s="138"/>
      <c r="E31" s="139"/>
      <c r="F31" s="55">
        <f>SUM(F30,F26,F28)</f>
        <v>0</v>
      </c>
    </row>
    <row r="32" spans="1:6" ht="27" customHeight="1" thickBot="1">
      <c r="A32" s="30" t="s">
        <v>24</v>
      </c>
      <c r="B32" s="31" t="s">
        <v>67</v>
      </c>
      <c r="C32" s="9"/>
      <c r="D32" s="9"/>
      <c r="E32" s="24"/>
      <c r="F32" s="25"/>
    </row>
    <row r="33" spans="1:6" ht="27" customHeight="1">
      <c r="A33" s="28" t="s">
        <v>15</v>
      </c>
      <c r="B33" s="115" t="s">
        <v>215</v>
      </c>
      <c r="C33" s="116"/>
      <c r="D33" s="116"/>
      <c r="E33" s="116"/>
      <c r="F33" s="117"/>
    </row>
    <row r="34" spans="1:6" ht="46.25" customHeight="1" thickBot="1">
      <c r="A34" s="18">
        <v>1</v>
      </c>
      <c r="B34" s="106" t="s">
        <v>214</v>
      </c>
      <c r="C34" s="19">
        <v>460</v>
      </c>
      <c r="D34" s="17" t="s">
        <v>35</v>
      </c>
      <c r="E34" s="26"/>
      <c r="F34" s="27">
        <f>C34*E34</f>
        <v>0</v>
      </c>
    </row>
    <row r="35" spans="1:6" ht="27" customHeight="1">
      <c r="A35" s="28" t="s">
        <v>51</v>
      </c>
      <c r="B35" s="115" t="s">
        <v>272</v>
      </c>
      <c r="C35" s="116"/>
      <c r="D35" s="116"/>
      <c r="E35" s="116"/>
      <c r="F35" s="117"/>
    </row>
    <row r="36" spans="1:6" ht="27" customHeight="1" thickBot="1">
      <c r="A36" s="18">
        <v>2</v>
      </c>
      <c r="B36" s="106" t="s">
        <v>212</v>
      </c>
      <c r="C36" s="19">
        <v>612</v>
      </c>
      <c r="D36" s="17" t="s">
        <v>35</v>
      </c>
      <c r="E36" s="26"/>
      <c r="F36" s="27">
        <f>C36*E36</f>
        <v>0</v>
      </c>
    </row>
    <row r="37" spans="1:6" ht="27" customHeight="1" thickBot="1">
      <c r="A37" s="137" t="s">
        <v>29</v>
      </c>
      <c r="B37" s="138"/>
      <c r="C37" s="138"/>
      <c r="D37" s="138"/>
      <c r="E37" s="139"/>
      <c r="F37" s="55">
        <f>SUM(F36,F34)</f>
        <v>0</v>
      </c>
    </row>
    <row r="38" spans="1:6" ht="27" customHeight="1" thickBot="1">
      <c r="A38" s="30" t="s">
        <v>25</v>
      </c>
      <c r="B38" s="31" t="s">
        <v>74</v>
      </c>
      <c r="C38" s="9"/>
      <c r="D38" s="9"/>
      <c r="E38" s="24"/>
      <c r="F38" s="25"/>
    </row>
    <row r="39" spans="1:6" ht="27" customHeight="1">
      <c r="A39" s="28" t="s">
        <v>54</v>
      </c>
      <c r="B39" s="115">
        <v>2</v>
      </c>
      <c r="C39" s="116"/>
      <c r="D39" s="116"/>
      <c r="E39" s="116"/>
      <c r="F39" s="117"/>
    </row>
    <row r="40" spans="1:6" ht="36.75" customHeight="1" thickBot="1">
      <c r="A40" s="18">
        <v>1</v>
      </c>
      <c r="B40" s="7" t="s">
        <v>216</v>
      </c>
      <c r="C40" s="34">
        <v>22</v>
      </c>
      <c r="D40" s="35" t="s">
        <v>35</v>
      </c>
      <c r="E40" s="36"/>
      <c r="F40" s="27">
        <f>C40*E40</f>
        <v>0</v>
      </c>
    </row>
    <row r="41" spans="1:6" ht="27" customHeight="1">
      <c r="A41" s="28" t="s">
        <v>55</v>
      </c>
      <c r="B41" s="115" t="s">
        <v>217</v>
      </c>
      <c r="C41" s="116"/>
      <c r="D41" s="116"/>
      <c r="E41" s="116"/>
      <c r="F41" s="117"/>
    </row>
    <row r="42" spans="1:6" ht="27" customHeight="1" thickBot="1">
      <c r="A42" s="18">
        <v>2</v>
      </c>
      <c r="B42" s="33" t="s">
        <v>218</v>
      </c>
      <c r="C42" s="34">
        <v>1</v>
      </c>
      <c r="D42" s="35" t="s">
        <v>100</v>
      </c>
      <c r="E42" s="36"/>
      <c r="F42" s="27">
        <f>C42*E42</f>
        <v>0</v>
      </c>
    </row>
    <row r="43" spans="1:6" ht="23" customHeight="1" thickBot="1">
      <c r="A43" s="128" t="s">
        <v>193</v>
      </c>
      <c r="B43" s="129"/>
      <c r="C43" s="129"/>
      <c r="D43" s="129"/>
      <c r="E43" s="130"/>
      <c r="F43" s="55">
        <f>SUM(F42,F40)</f>
        <v>0</v>
      </c>
    </row>
    <row r="44" spans="1:6" ht="27" customHeight="1" thickBot="1">
      <c r="A44" s="137" t="s">
        <v>402</v>
      </c>
      <c r="B44" s="138"/>
      <c r="C44" s="138"/>
      <c r="D44" s="138"/>
      <c r="E44" s="139"/>
      <c r="F44" s="38">
        <f>SUM(F43,F37,F31,F23,F13)</f>
        <v>0</v>
      </c>
    </row>
    <row r="45" spans="1:6">
      <c r="F45" s="60"/>
    </row>
    <row r="46" spans="1:6">
      <c r="F46" s="60"/>
    </row>
  </sheetData>
  <mergeCells count="24">
    <mergeCell ref="A44:E44"/>
    <mergeCell ref="A43:E43"/>
    <mergeCell ref="A31:E31"/>
    <mergeCell ref="B33:F33"/>
    <mergeCell ref="B35:F35"/>
    <mergeCell ref="A37:E37"/>
    <mergeCell ref="B39:F39"/>
    <mergeCell ref="B41:F41"/>
    <mergeCell ref="B25:F25"/>
    <mergeCell ref="B27:F27"/>
    <mergeCell ref="B29:F29"/>
    <mergeCell ref="B15:F15"/>
    <mergeCell ref="B17:F17"/>
    <mergeCell ref="B19:F19"/>
    <mergeCell ref="B21:F21"/>
    <mergeCell ref="A23:E23"/>
    <mergeCell ref="A13:E13"/>
    <mergeCell ref="A1:F1"/>
    <mergeCell ref="A2:F2"/>
    <mergeCell ref="B4:F4"/>
    <mergeCell ref="B5:F5"/>
    <mergeCell ref="B7:F7"/>
    <mergeCell ref="B9:F9"/>
    <mergeCell ref="B11:F1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89"/>
  <sheetViews>
    <sheetView topLeftCell="A70" workbookViewId="0">
      <selection activeCell="B84" sqref="B84"/>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9.6328125" customWidth="1"/>
  </cols>
  <sheetData>
    <row r="1" spans="1:6" ht="15" thickBot="1">
      <c r="A1" s="118"/>
      <c r="B1" s="118"/>
      <c r="C1" s="118"/>
      <c r="D1" s="118"/>
      <c r="E1" s="118"/>
      <c r="F1" s="118"/>
    </row>
    <row r="2" spans="1:6" ht="21.5" thickBot="1">
      <c r="A2" s="119" t="s">
        <v>348</v>
      </c>
      <c r="B2" s="120"/>
      <c r="C2" s="120"/>
      <c r="D2" s="120"/>
      <c r="E2" s="120"/>
      <c r="F2" s="121"/>
    </row>
    <row r="3" spans="1:6" ht="37.5" thickBot="1">
      <c r="A3" s="11" t="s">
        <v>20</v>
      </c>
      <c r="B3" s="12" t="s">
        <v>21</v>
      </c>
      <c r="C3" s="12" t="s">
        <v>3</v>
      </c>
      <c r="D3" s="13" t="s">
        <v>0</v>
      </c>
      <c r="E3" s="12" t="s">
        <v>26</v>
      </c>
      <c r="F3" s="14" t="s">
        <v>13</v>
      </c>
    </row>
    <row r="4" spans="1:6" ht="21.5" thickBot="1">
      <c r="A4" s="30" t="s">
        <v>19</v>
      </c>
      <c r="B4" s="122" t="s">
        <v>44</v>
      </c>
      <c r="C4" s="123"/>
      <c r="D4" s="123"/>
      <c r="E4" s="123"/>
      <c r="F4" s="124"/>
    </row>
    <row r="5" spans="1:6" ht="15.65" customHeight="1">
      <c r="A5" s="28" t="s">
        <v>177</v>
      </c>
      <c r="B5" s="115" t="s">
        <v>536</v>
      </c>
      <c r="C5" s="116"/>
      <c r="D5" s="116"/>
      <c r="E5" s="116"/>
      <c r="F5" s="117"/>
    </row>
    <row r="6" spans="1:6" ht="40.5" customHeight="1" thickBot="1">
      <c r="A6" s="18">
        <v>1</v>
      </c>
      <c r="B6" s="7" t="s">
        <v>545</v>
      </c>
      <c r="C6" s="19">
        <f>4+20</f>
        <v>24</v>
      </c>
      <c r="D6" s="17" t="s">
        <v>35</v>
      </c>
      <c r="E6" s="26"/>
      <c r="F6" s="27">
        <f>C6*E6</f>
        <v>0</v>
      </c>
    </row>
    <row r="7" spans="1:6" ht="15.5">
      <c r="A7" s="28" t="s">
        <v>178</v>
      </c>
      <c r="B7" s="115" t="s">
        <v>531</v>
      </c>
      <c r="C7" s="116"/>
      <c r="D7" s="116"/>
      <c r="E7" s="116"/>
      <c r="F7" s="117"/>
    </row>
    <row r="8" spans="1:6" ht="29.5" thickBot="1">
      <c r="A8" s="18">
        <v>2</v>
      </c>
      <c r="B8" s="7" t="s">
        <v>534</v>
      </c>
      <c r="C8" s="19">
        <f>1</f>
        <v>1</v>
      </c>
      <c r="D8" s="17" t="s">
        <v>31</v>
      </c>
      <c r="E8" s="26"/>
      <c r="F8" s="27">
        <f>C8*E8</f>
        <v>0</v>
      </c>
    </row>
    <row r="9" spans="1:6" ht="15.65" customHeight="1">
      <c r="A9" s="28" t="s">
        <v>179</v>
      </c>
      <c r="B9" s="125" t="s">
        <v>494</v>
      </c>
      <c r="C9" s="116"/>
      <c r="D9" s="116"/>
      <c r="E9" s="116"/>
      <c r="F9" s="117"/>
    </row>
    <row r="10" spans="1:6" ht="39.65" customHeight="1" thickBot="1">
      <c r="A10" s="18">
        <v>3</v>
      </c>
      <c r="B10" s="7" t="s">
        <v>535</v>
      </c>
      <c r="C10" s="19">
        <v>0.3</v>
      </c>
      <c r="D10" s="17" t="s">
        <v>31</v>
      </c>
      <c r="E10" s="26"/>
      <c r="F10" s="27">
        <f>C10*E10</f>
        <v>0</v>
      </c>
    </row>
    <row r="11" spans="1:6" ht="15.5">
      <c r="A11" s="28" t="s">
        <v>180</v>
      </c>
      <c r="B11" s="115" t="s">
        <v>410</v>
      </c>
      <c r="C11" s="116"/>
      <c r="D11" s="116"/>
      <c r="E11" s="116"/>
      <c r="F11" s="117"/>
    </row>
    <row r="12" spans="1:6" ht="44" thickBot="1">
      <c r="A12" s="18">
        <v>4</v>
      </c>
      <c r="B12" s="7" t="s">
        <v>231</v>
      </c>
      <c r="C12" s="19">
        <v>1.4</v>
      </c>
      <c r="D12" s="17" t="s">
        <v>31</v>
      </c>
      <c r="E12" s="26"/>
      <c r="F12" s="27">
        <f>C12*E12</f>
        <v>0</v>
      </c>
    </row>
    <row r="13" spans="1:6" ht="15" thickBot="1">
      <c r="A13" s="140" t="s">
        <v>27</v>
      </c>
      <c r="B13" s="141"/>
      <c r="C13" s="141"/>
      <c r="D13" s="141"/>
      <c r="E13" s="142"/>
      <c r="F13" s="45">
        <f>SUM(F12,F10,F8,F6)</f>
        <v>0</v>
      </c>
    </row>
    <row r="14" spans="1:6" ht="21.65" customHeight="1" thickBot="1">
      <c r="A14" s="30" t="s">
        <v>22</v>
      </c>
      <c r="B14" s="31" t="s">
        <v>48</v>
      </c>
      <c r="C14" s="9"/>
      <c r="D14" s="9"/>
      <c r="E14" s="24"/>
      <c r="F14" s="25"/>
    </row>
    <row r="15" spans="1:6" ht="15.5">
      <c r="A15" s="28" t="s">
        <v>11</v>
      </c>
      <c r="B15" s="115" t="s">
        <v>124</v>
      </c>
      <c r="C15" s="116"/>
      <c r="D15" s="116"/>
      <c r="E15" s="116"/>
      <c r="F15" s="117"/>
    </row>
    <row r="16" spans="1:6" ht="29.5" thickBot="1">
      <c r="A16" s="18">
        <v>2</v>
      </c>
      <c r="B16" s="7" t="s">
        <v>415</v>
      </c>
      <c r="C16" s="19">
        <f>1</f>
        <v>1</v>
      </c>
      <c r="D16" s="17" t="s">
        <v>35</v>
      </c>
      <c r="E16" s="26"/>
      <c r="F16" s="27">
        <f>C16*E16</f>
        <v>0</v>
      </c>
    </row>
    <row r="17" spans="1:6" ht="15" thickBot="1">
      <c r="A17" s="140" t="s">
        <v>28</v>
      </c>
      <c r="B17" s="141"/>
      <c r="C17" s="141"/>
      <c r="D17" s="141"/>
      <c r="E17" s="142"/>
      <c r="F17" s="45">
        <f>SUM(F16)</f>
        <v>0</v>
      </c>
    </row>
    <row r="18" spans="1:6" ht="21.65" customHeight="1" thickBot="1">
      <c r="A18" s="30" t="s">
        <v>23</v>
      </c>
      <c r="B18" s="31" t="s">
        <v>273</v>
      </c>
      <c r="C18" s="9"/>
      <c r="D18" s="9"/>
      <c r="E18" s="24"/>
      <c r="F18" s="25"/>
    </row>
    <row r="19" spans="1:6" ht="15.5">
      <c r="A19" s="28" t="s">
        <v>14</v>
      </c>
      <c r="B19" s="115" t="s">
        <v>232</v>
      </c>
      <c r="C19" s="116"/>
      <c r="D19" s="116"/>
      <c r="E19" s="116"/>
      <c r="F19" s="117"/>
    </row>
    <row r="20" spans="1:6" ht="29.5" thickBot="1">
      <c r="A20" s="18">
        <v>2</v>
      </c>
      <c r="B20" s="7" t="s">
        <v>445</v>
      </c>
      <c r="C20" s="19">
        <v>100</v>
      </c>
      <c r="D20" s="17" t="s">
        <v>35</v>
      </c>
      <c r="E20" s="26"/>
      <c r="F20" s="27">
        <f>C20*E20</f>
        <v>0</v>
      </c>
    </row>
    <row r="21" spans="1:6" ht="15" thickBot="1">
      <c r="A21" s="140" t="s">
        <v>12</v>
      </c>
      <c r="B21" s="141"/>
      <c r="C21" s="141"/>
      <c r="D21" s="141"/>
      <c r="E21" s="142"/>
      <c r="F21" s="45">
        <f>SUM(F20)</f>
        <v>0</v>
      </c>
    </row>
    <row r="22" spans="1:6" ht="21.5" thickBot="1">
      <c r="A22" s="30" t="s">
        <v>24</v>
      </c>
      <c r="B22" s="31" t="s">
        <v>74</v>
      </c>
      <c r="C22" s="9"/>
      <c r="D22" s="9"/>
      <c r="E22" s="24"/>
      <c r="F22" s="25"/>
    </row>
    <row r="23" spans="1:6" ht="15.5">
      <c r="A23" s="28" t="s">
        <v>15</v>
      </c>
      <c r="B23" s="115" t="s">
        <v>122</v>
      </c>
      <c r="C23" s="116"/>
      <c r="D23" s="116"/>
      <c r="E23" s="116"/>
      <c r="F23" s="117"/>
    </row>
    <row r="24" spans="1:6" ht="20.75" customHeight="1" thickBot="1">
      <c r="A24" s="32">
        <v>1</v>
      </c>
      <c r="B24" s="7" t="s">
        <v>216</v>
      </c>
      <c r="C24" s="19">
        <v>8</v>
      </c>
      <c r="D24" s="17" t="s">
        <v>35</v>
      </c>
      <c r="E24" s="26"/>
      <c r="F24" s="27">
        <f>C24*E24</f>
        <v>0</v>
      </c>
    </row>
    <row r="25" spans="1:6" ht="15" thickBot="1">
      <c r="A25" s="140" t="s">
        <v>29</v>
      </c>
      <c r="B25" s="141"/>
      <c r="C25" s="141"/>
      <c r="D25" s="141"/>
      <c r="E25" s="142"/>
      <c r="F25" s="45">
        <f>SUM(F24)</f>
        <v>0</v>
      </c>
    </row>
    <row r="26" spans="1:6" ht="21.5" thickBot="1">
      <c r="A26" s="30" t="s">
        <v>25</v>
      </c>
      <c r="B26" s="31" t="s">
        <v>199</v>
      </c>
      <c r="C26" s="9"/>
      <c r="D26" s="9"/>
      <c r="E26" s="24"/>
      <c r="F26" s="25"/>
    </row>
    <row r="27" spans="1:6" ht="15.5">
      <c r="A27" s="28" t="s">
        <v>54</v>
      </c>
      <c r="B27" s="115" t="s">
        <v>153</v>
      </c>
      <c r="C27" s="116"/>
      <c r="D27" s="116"/>
      <c r="E27" s="116"/>
      <c r="F27" s="117"/>
    </row>
    <row r="28" spans="1:6" ht="29.5" thickBot="1">
      <c r="A28" s="18">
        <v>1</v>
      </c>
      <c r="B28" s="33" t="s">
        <v>205</v>
      </c>
      <c r="C28" s="34">
        <v>50</v>
      </c>
      <c r="D28" s="35" t="s">
        <v>1</v>
      </c>
      <c r="E28" s="36"/>
      <c r="F28" s="27">
        <f>C28*E28</f>
        <v>0</v>
      </c>
    </row>
    <row r="29" spans="1:6" ht="15.5">
      <c r="A29" s="28" t="s">
        <v>55</v>
      </c>
      <c r="B29" s="125" t="s">
        <v>154</v>
      </c>
      <c r="C29" s="126"/>
      <c r="D29" s="126"/>
      <c r="E29" s="126"/>
      <c r="F29" s="127"/>
    </row>
    <row r="30" spans="1:6" ht="29.5" thickBot="1">
      <c r="A30" s="18">
        <v>2</v>
      </c>
      <c r="B30" s="7" t="s">
        <v>451</v>
      </c>
      <c r="C30" s="19">
        <v>47</v>
      </c>
      <c r="D30" s="17" t="s">
        <v>1</v>
      </c>
      <c r="E30" s="26"/>
      <c r="F30" s="27">
        <f>C30*E30</f>
        <v>0</v>
      </c>
    </row>
    <row r="31" spans="1:6" ht="15.5">
      <c r="A31" s="28" t="s">
        <v>56</v>
      </c>
      <c r="B31" s="115" t="s">
        <v>148</v>
      </c>
      <c r="C31" s="116"/>
      <c r="D31" s="116"/>
      <c r="E31" s="116"/>
      <c r="F31" s="117"/>
    </row>
    <row r="32" spans="1:6" ht="15" thickBot="1">
      <c r="A32" s="18">
        <v>3</v>
      </c>
      <c r="B32" s="33" t="s">
        <v>452</v>
      </c>
      <c r="C32" s="34">
        <v>0.5</v>
      </c>
      <c r="D32" s="35" t="s">
        <v>162</v>
      </c>
      <c r="E32" s="36"/>
      <c r="F32" s="27">
        <f>C32*E32</f>
        <v>0</v>
      </c>
    </row>
    <row r="33" spans="1:6" ht="15.5">
      <c r="A33" s="28" t="s">
        <v>191</v>
      </c>
      <c r="B33" s="115" t="s">
        <v>155</v>
      </c>
      <c r="C33" s="116"/>
      <c r="D33" s="116"/>
      <c r="E33" s="116"/>
      <c r="F33" s="117"/>
    </row>
    <row r="34" spans="1:6" ht="15" thickBot="1">
      <c r="A34" s="18">
        <v>4</v>
      </c>
      <c r="B34" s="33" t="s">
        <v>149</v>
      </c>
      <c r="C34" s="34">
        <v>2</v>
      </c>
      <c r="D34" s="35" t="s">
        <v>163</v>
      </c>
      <c r="E34" s="36"/>
      <c r="F34" s="27">
        <f>C34*E34</f>
        <v>0</v>
      </c>
    </row>
    <row r="35" spans="1:6" ht="15.5">
      <c r="A35" s="28" t="s">
        <v>192</v>
      </c>
      <c r="B35" s="115" t="s">
        <v>156</v>
      </c>
      <c r="C35" s="116"/>
      <c r="D35" s="116"/>
      <c r="E35" s="116"/>
      <c r="F35" s="117"/>
    </row>
    <row r="36" spans="1:6" ht="29.5" thickBot="1">
      <c r="A36" s="18">
        <v>5</v>
      </c>
      <c r="B36" s="33" t="s">
        <v>150</v>
      </c>
      <c r="C36" s="34">
        <v>5</v>
      </c>
      <c r="D36" s="35" t="s">
        <v>31</v>
      </c>
      <c r="E36" s="36"/>
      <c r="F36" s="27">
        <f>C36*E36</f>
        <v>0</v>
      </c>
    </row>
    <row r="37" spans="1:6" ht="15.5">
      <c r="A37" s="28" t="s">
        <v>474</v>
      </c>
      <c r="B37" s="125" t="s">
        <v>157</v>
      </c>
      <c r="C37" s="126"/>
      <c r="D37" s="126"/>
      <c r="E37" s="126"/>
      <c r="F37" s="127"/>
    </row>
    <row r="38" spans="1:6" ht="29.5" thickBot="1">
      <c r="A38" s="18">
        <v>6</v>
      </c>
      <c r="B38" s="7" t="s">
        <v>151</v>
      </c>
      <c r="C38" s="19">
        <v>2</v>
      </c>
      <c r="D38" s="17" t="s">
        <v>163</v>
      </c>
      <c r="E38" s="26"/>
      <c r="F38" s="27">
        <f>C38*E38</f>
        <v>0</v>
      </c>
    </row>
    <row r="39" spans="1:6" ht="15.5">
      <c r="A39" s="28" t="s">
        <v>475</v>
      </c>
      <c r="B39" s="115" t="s">
        <v>158</v>
      </c>
      <c r="C39" s="116"/>
      <c r="D39" s="116"/>
      <c r="E39" s="116"/>
      <c r="F39" s="117"/>
    </row>
    <row r="40" spans="1:6" ht="44" thickBot="1">
      <c r="A40" s="18">
        <v>7</v>
      </c>
      <c r="B40" s="33" t="s">
        <v>453</v>
      </c>
      <c r="C40" s="34">
        <v>1</v>
      </c>
      <c r="D40" s="35" t="s">
        <v>164</v>
      </c>
      <c r="E40" s="36"/>
      <c r="F40" s="27">
        <f>C40*E40</f>
        <v>0</v>
      </c>
    </row>
    <row r="41" spans="1:6" ht="15.5">
      <c r="A41" s="28" t="s">
        <v>476</v>
      </c>
      <c r="B41" s="125" t="s">
        <v>159</v>
      </c>
      <c r="C41" s="126"/>
      <c r="D41" s="126"/>
      <c r="E41" s="126"/>
      <c r="F41" s="127"/>
    </row>
    <row r="42" spans="1:6" ht="29.5" thickBot="1">
      <c r="A42" s="18">
        <v>8</v>
      </c>
      <c r="B42" s="7" t="s">
        <v>200</v>
      </c>
      <c r="C42" s="19">
        <v>47</v>
      </c>
      <c r="D42" s="17" t="s">
        <v>4</v>
      </c>
      <c r="E42" s="27"/>
      <c r="F42" s="27">
        <f>C42*E42</f>
        <v>0</v>
      </c>
    </row>
    <row r="43" spans="1:6" ht="15.5">
      <c r="A43" s="28" t="s">
        <v>477</v>
      </c>
      <c r="B43" s="115" t="s">
        <v>160</v>
      </c>
      <c r="C43" s="116"/>
      <c r="D43" s="116"/>
      <c r="E43" s="116"/>
      <c r="F43" s="117"/>
    </row>
    <row r="44" spans="1:6" ht="15" thickBot="1">
      <c r="A44" s="18">
        <v>9</v>
      </c>
      <c r="B44" s="33" t="s">
        <v>454</v>
      </c>
      <c r="C44" s="34">
        <v>98</v>
      </c>
      <c r="D44" s="35" t="s">
        <v>4</v>
      </c>
      <c r="E44" s="36"/>
      <c r="F44" s="27">
        <f>C44*E44</f>
        <v>0</v>
      </c>
    </row>
    <row r="45" spans="1:6" ht="15.5">
      <c r="A45" s="28" t="s">
        <v>478</v>
      </c>
      <c r="B45" s="115" t="s">
        <v>161</v>
      </c>
      <c r="C45" s="116"/>
      <c r="D45" s="116"/>
      <c r="E45" s="116"/>
      <c r="F45" s="117"/>
    </row>
    <row r="46" spans="1:6" ht="29.5" thickBot="1">
      <c r="A46" s="18">
        <v>10</v>
      </c>
      <c r="B46" s="33" t="s">
        <v>152</v>
      </c>
      <c r="C46" s="34">
        <v>1</v>
      </c>
      <c r="D46" s="35" t="s">
        <v>32</v>
      </c>
      <c r="E46" s="36"/>
      <c r="F46" s="27">
        <f>C46*E46</f>
        <v>0</v>
      </c>
    </row>
    <row r="47" spans="1:6" ht="15" thickBot="1">
      <c r="A47" s="140" t="s">
        <v>193</v>
      </c>
      <c r="B47" s="141"/>
      <c r="C47" s="141"/>
      <c r="D47" s="141"/>
      <c r="E47" s="142"/>
      <c r="F47" s="45">
        <f>SUM(F46,F44,F42,F40,F38,F36,F34,F32,F30,F28)</f>
        <v>0</v>
      </c>
    </row>
    <row r="48" spans="1:6" ht="42.5" thickBot="1">
      <c r="A48" s="30" t="s">
        <v>30</v>
      </c>
      <c r="B48" s="31" t="s">
        <v>90</v>
      </c>
      <c r="C48" s="9"/>
      <c r="D48" s="9"/>
      <c r="E48" s="24"/>
      <c r="F48" s="25"/>
    </row>
    <row r="49" spans="1:6" ht="15.5">
      <c r="A49" s="28" t="s">
        <v>57</v>
      </c>
      <c r="B49" s="115" t="s">
        <v>76</v>
      </c>
      <c r="C49" s="116"/>
      <c r="D49" s="116"/>
      <c r="E49" s="116"/>
      <c r="F49" s="117"/>
    </row>
    <row r="50" spans="1:6" ht="26.5" thickBot="1">
      <c r="A50" s="18">
        <v>1</v>
      </c>
      <c r="B50" s="46" t="s">
        <v>213</v>
      </c>
      <c r="C50" s="34">
        <v>1</v>
      </c>
      <c r="D50" s="35" t="s">
        <v>77</v>
      </c>
      <c r="E50" s="36"/>
      <c r="F50" s="27">
        <f>C50*E50</f>
        <v>0</v>
      </c>
    </row>
    <row r="51" spans="1:6" ht="15.5">
      <c r="A51" s="28" t="s">
        <v>58</v>
      </c>
      <c r="B51" s="115" t="s">
        <v>81</v>
      </c>
      <c r="C51" s="116"/>
      <c r="D51" s="116"/>
      <c r="E51" s="116"/>
      <c r="F51" s="117"/>
    </row>
    <row r="52" spans="1:6" ht="15" thickBot="1">
      <c r="A52" s="18">
        <v>2</v>
      </c>
      <c r="B52" s="46" t="s">
        <v>82</v>
      </c>
      <c r="C52" s="34">
        <v>124</v>
      </c>
      <c r="D52" s="35" t="s">
        <v>1</v>
      </c>
      <c r="E52" s="36"/>
      <c r="F52" s="27">
        <f>C52*E52</f>
        <v>0</v>
      </c>
    </row>
    <row r="53" spans="1:6" ht="15.5">
      <c r="A53" s="28" t="s">
        <v>59</v>
      </c>
      <c r="B53" s="125" t="s">
        <v>83</v>
      </c>
      <c r="C53" s="126"/>
      <c r="D53" s="126"/>
      <c r="E53" s="126"/>
      <c r="F53" s="127"/>
    </row>
    <row r="54" spans="1:6" ht="15" thickBot="1">
      <c r="A54" s="18">
        <v>3</v>
      </c>
      <c r="B54" s="47" t="s">
        <v>84</v>
      </c>
      <c r="C54" s="19">
        <v>1</v>
      </c>
      <c r="D54" s="17" t="s">
        <v>33</v>
      </c>
      <c r="E54" s="26"/>
      <c r="F54" s="27">
        <f>C54*E54</f>
        <v>0</v>
      </c>
    </row>
    <row r="55" spans="1:6" ht="15.5">
      <c r="A55" s="28" t="s">
        <v>183</v>
      </c>
      <c r="B55" s="125" t="s">
        <v>85</v>
      </c>
      <c r="C55" s="126"/>
      <c r="D55" s="126"/>
      <c r="E55" s="126"/>
      <c r="F55" s="127"/>
    </row>
    <row r="56" spans="1:6" ht="15" thickBot="1">
      <c r="A56" s="18">
        <v>4</v>
      </c>
      <c r="B56" s="48" t="s">
        <v>86</v>
      </c>
      <c r="C56" s="19">
        <v>100</v>
      </c>
      <c r="D56" s="17" t="s">
        <v>1</v>
      </c>
      <c r="E56" s="26"/>
      <c r="F56" s="27">
        <f>C56*E56</f>
        <v>0</v>
      </c>
    </row>
    <row r="57" spans="1:6" ht="15.5">
      <c r="A57" s="28" t="s">
        <v>184</v>
      </c>
      <c r="B57" s="115" t="s">
        <v>88</v>
      </c>
      <c r="C57" s="116"/>
      <c r="D57" s="116"/>
      <c r="E57" s="116"/>
      <c r="F57" s="117"/>
    </row>
    <row r="58" spans="1:6" ht="15" thickBot="1">
      <c r="A58" s="18">
        <v>5</v>
      </c>
      <c r="B58" s="48" t="s">
        <v>87</v>
      </c>
      <c r="C58" s="34">
        <v>1</v>
      </c>
      <c r="D58" s="35" t="s">
        <v>33</v>
      </c>
      <c r="E58" s="36"/>
      <c r="F58" s="27">
        <f>C58*E58</f>
        <v>0</v>
      </c>
    </row>
    <row r="59" spans="1:6" ht="15" thickBot="1">
      <c r="A59" s="140" t="s">
        <v>34</v>
      </c>
      <c r="B59" s="141"/>
      <c r="C59" s="141"/>
      <c r="D59" s="141"/>
      <c r="E59" s="142"/>
      <c r="F59" s="45">
        <f>SUM(F58,F56,F54,F52,F50)</f>
        <v>0</v>
      </c>
    </row>
    <row r="60" spans="1:6" ht="21.5" thickBot="1">
      <c r="A60" s="30" t="s">
        <v>60</v>
      </c>
      <c r="B60" s="31" t="s">
        <v>45</v>
      </c>
      <c r="C60" s="9"/>
      <c r="D60" s="9"/>
      <c r="E60" s="24"/>
      <c r="F60" s="25"/>
    </row>
    <row r="61" spans="1:6" ht="15.5">
      <c r="A61" s="28" t="s">
        <v>61</v>
      </c>
      <c r="B61" s="115" t="s">
        <v>45</v>
      </c>
      <c r="C61" s="116"/>
      <c r="D61" s="116"/>
      <c r="E61" s="116"/>
      <c r="F61" s="117"/>
    </row>
    <row r="62" spans="1:6" ht="31.5" thickBot="1">
      <c r="A62" s="18">
        <v>1</v>
      </c>
      <c r="B62" s="98" t="s">
        <v>455</v>
      </c>
      <c r="C62" s="19">
        <v>8</v>
      </c>
      <c r="D62" s="17" t="s">
        <v>144</v>
      </c>
      <c r="E62" s="26"/>
      <c r="F62" s="27">
        <f>C62*E62</f>
        <v>0</v>
      </c>
    </row>
    <row r="63" spans="1:6" ht="15.5">
      <c r="A63" s="28" t="s">
        <v>62</v>
      </c>
      <c r="B63" s="115" t="s">
        <v>142</v>
      </c>
      <c r="C63" s="116"/>
      <c r="D63" s="116"/>
      <c r="E63" s="116"/>
      <c r="F63" s="117"/>
    </row>
    <row r="64" spans="1:6" ht="15" thickBot="1">
      <c r="A64" s="18">
        <v>2</v>
      </c>
      <c r="B64" s="46" t="s">
        <v>78</v>
      </c>
      <c r="C64" s="19">
        <v>20</v>
      </c>
      <c r="D64" s="17" t="s">
        <v>1</v>
      </c>
      <c r="E64" s="26"/>
      <c r="F64" s="27">
        <f>C64*E64</f>
        <v>0</v>
      </c>
    </row>
    <row r="65" spans="1:6" ht="15.5">
      <c r="A65" s="28" t="s">
        <v>63</v>
      </c>
      <c r="B65" s="115" t="s">
        <v>142</v>
      </c>
      <c r="C65" s="116"/>
      <c r="D65" s="116"/>
      <c r="E65" s="116"/>
      <c r="F65" s="117"/>
    </row>
    <row r="66" spans="1:6" ht="15" thickBot="1">
      <c r="A66" s="18">
        <v>3</v>
      </c>
      <c r="B66" s="46" t="s">
        <v>143</v>
      </c>
      <c r="C66" s="19">
        <v>90</v>
      </c>
      <c r="D66" s="17" t="s">
        <v>1</v>
      </c>
      <c r="E66" s="26"/>
      <c r="F66" s="27">
        <f>C66*E66</f>
        <v>0</v>
      </c>
    </row>
    <row r="67" spans="1:6" ht="15.5">
      <c r="A67" s="28" t="s">
        <v>64</v>
      </c>
      <c r="B67" s="115" t="s">
        <v>603</v>
      </c>
      <c r="C67" s="116"/>
      <c r="D67" s="116"/>
      <c r="E67" s="116"/>
      <c r="F67" s="117"/>
    </row>
    <row r="68" spans="1:6" ht="15" thickBot="1">
      <c r="A68" s="18">
        <v>4</v>
      </c>
      <c r="B68" s="56" t="s">
        <v>604</v>
      </c>
      <c r="C68" s="19">
        <v>0.2</v>
      </c>
      <c r="D68" s="17" t="s">
        <v>31</v>
      </c>
      <c r="E68" s="26"/>
      <c r="F68" s="27">
        <f>C68*E68</f>
        <v>0</v>
      </c>
    </row>
    <row r="69" spans="1:6" ht="15.5">
      <c r="A69" s="28" t="s">
        <v>65</v>
      </c>
      <c r="B69" s="115" t="s">
        <v>145</v>
      </c>
      <c r="C69" s="116"/>
      <c r="D69" s="116"/>
      <c r="E69" s="116"/>
      <c r="F69" s="117"/>
    </row>
    <row r="70" spans="1:6" ht="58.5" thickBot="1">
      <c r="A70" s="18">
        <v>5</v>
      </c>
      <c r="B70" s="56" t="s">
        <v>450</v>
      </c>
      <c r="C70" s="19">
        <v>1</v>
      </c>
      <c r="D70" s="17" t="s">
        <v>95</v>
      </c>
      <c r="E70" s="26"/>
      <c r="F70" s="27">
        <f>C70*E70</f>
        <v>0</v>
      </c>
    </row>
    <row r="71" spans="1:6" ht="15.5">
      <c r="A71" s="28" t="s">
        <v>602</v>
      </c>
      <c r="B71" s="115" t="s">
        <v>79</v>
      </c>
      <c r="C71" s="116"/>
      <c r="D71" s="116"/>
      <c r="E71" s="116"/>
      <c r="F71" s="117"/>
    </row>
    <row r="72" spans="1:6" ht="26.5" thickBot="1">
      <c r="A72" s="18">
        <v>6</v>
      </c>
      <c r="B72" s="46" t="s">
        <v>197</v>
      </c>
      <c r="C72" s="19">
        <v>1</v>
      </c>
      <c r="D72" s="17" t="s">
        <v>32</v>
      </c>
      <c r="E72" s="26"/>
      <c r="F72" s="27">
        <f>C72*E72</f>
        <v>0</v>
      </c>
    </row>
    <row r="73" spans="1:6" ht="15" thickBot="1">
      <c r="A73" s="140" t="s">
        <v>194</v>
      </c>
      <c r="B73" s="141"/>
      <c r="C73" s="141"/>
      <c r="D73" s="141"/>
      <c r="E73" s="142"/>
      <c r="F73" s="45">
        <f>SUM(F72,F70,F66,F64,F62,F68)</f>
        <v>0</v>
      </c>
    </row>
    <row r="74" spans="1:6" ht="21.5" thickBot="1">
      <c r="A74" s="39" t="s">
        <v>66</v>
      </c>
      <c r="B74" s="31" t="s">
        <v>89</v>
      </c>
      <c r="C74" s="9"/>
      <c r="D74" s="9"/>
      <c r="E74" s="24"/>
      <c r="F74" s="25"/>
    </row>
    <row r="75" spans="1:6" ht="15.5">
      <c r="A75" s="28" t="s">
        <v>68</v>
      </c>
      <c r="B75" s="115" t="s">
        <v>599</v>
      </c>
      <c r="C75" s="116"/>
      <c r="D75" s="116"/>
      <c r="E75" s="116"/>
      <c r="F75" s="117"/>
    </row>
    <row r="76" spans="1:6" ht="15" thickBot="1">
      <c r="A76" s="18">
        <v>1</v>
      </c>
      <c r="B76" s="56" t="s">
        <v>598</v>
      </c>
      <c r="C76" s="19">
        <v>0.6</v>
      </c>
      <c r="D76" s="17" t="s">
        <v>31</v>
      </c>
      <c r="E76" s="26"/>
      <c r="F76" s="27">
        <f>C76*E76</f>
        <v>0</v>
      </c>
    </row>
    <row r="77" spans="1:6" ht="15.5">
      <c r="A77" s="28" t="s">
        <v>68</v>
      </c>
      <c r="B77" s="115" t="s">
        <v>47</v>
      </c>
      <c r="C77" s="116"/>
      <c r="D77" s="116"/>
      <c r="E77" s="116"/>
      <c r="F77" s="117"/>
    </row>
    <row r="78" spans="1:6" ht="58.5" thickBot="1">
      <c r="A78" s="18">
        <v>1</v>
      </c>
      <c r="B78" s="56" t="s">
        <v>600</v>
      </c>
      <c r="C78" s="19">
        <v>1</v>
      </c>
      <c r="D78" s="17" t="s">
        <v>95</v>
      </c>
      <c r="E78" s="26"/>
      <c r="F78" s="27">
        <f>C78*E78</f>
        <v>0</v>
      </c>
    </row>
    <row r="79" spans="1:6" ht="19" thickBot="1">
      <c r="A79" s="128" t="s">
        <v>479</v>
      </c>
      <c r="B79" s="129"/>
      <c r="C79" s="129"/>
      <c r="D79" s="129"/>
      <c r="E79" s="130"/>
      <c r="F79" s="55">
        <f>SUM(F78,F76)</f>
        <v>0</v>
      </c>
    </row>
    <row r="80" spans="1:6" ht="19" thickBot="1">
      <c r="A80" s="137" t="s">
        <v>402</v>
      </c>
      <c r="B80" s="138"/>
      <c r="C80" s="138"/>
      <c r="D80" s="138"/>
      <c r="E80" s="139"/>
      <c r="F80" s="38">
        <f>SUM(F79,F73,F59,F47,F25,F21,F17,F13)</f>
        <v>0</v>
      </c>
    </row>
    <row r="81" spans="6:6">
      <c r="F81" s="60">
        <f>F80/87</f>
        <v>0</v>
      </c>
    </row>
    <row r="82" spans="6:6">
      <c r="F82" s="60"/>
    </row>
    <row r="89" spans="6:6">
      <c r="F89" s="60"/>
    </row>
  </sheetData>
  <mergeCells count="42">
    <mergeCell ref="A80:E80"/>
    <mergeCell ref="A79:E79"/>
    <mergeCell ref="B61:F61"/>
    <mergeCell ref="B63:F63"/>
    <mergeCell ref="B65:F65"/>
    <mergeCell ref="B71:F71"/>
    <mergeCell ref="A73:E73"/>
    <mergeCell ref="B77:F77"/>
    <mergeCell ref="B69:F69"/>
    <mergeCell ref="B75:F75"/>
    <mergeCell ref="B67:F67"/>
    <mergeCell ref="A59:E59"/>
    <mergeCell ref="B45:F45"/>
    <mergeCell ref="A47:E47"/>
    <mergeCell ref="B49:F49"/>
    <mergeCell ref="B51:F51"/>
    <mergeCell ref="B53:F53"/>
    <mergeCell ref="B55:F55"/>
    <mergeCell ref="B57:F57"/>
    <mergeCell ref="B43:F43"/>
    <mergeCell ref="B19:F19"/>
    <mergeCell ref="A21:E21"/>
    <mergeCell ref="B23:F23"/>
    <mergeCell ref="A25:E25"/>
    <mergeCell ref="B29:F29"/>
    <mergeCell ref="B31:F31"/>
    <mergeCell ref="B33:F33"/>
    <mergeCell ref="B35:F35"/>
    <mergeCell ref="B37:F37"/>
    <mergeCell ref="B39:F39"/>
    <mergeCell ref="B41:F41"/>
    <mergeCell ref="B27:F27"/>
    <mergeCell ref="A17:E17"/>
    <mergeCell ref="B4:F4"/>
    <mergeCell ref="A1:F1"/>
    <mergeCell ref="A2:F2"/>
    <mergeCell ref="B5:F5"/>
    <mergeCell ref="B7:F7"/>
    <mergeCell ref="B9:F9"/>
    <mergeCell ref="B11:F11"/>
    <mergeCell ref="A13:E13"/>
    <mergeCell ref="B15:F1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H49"/>
  <sheetViews>
    <sheetView topLeftCell="A36" workbookViewId="0">
      <selection activeCell="B50" sqref="B50"/>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9.6328125" customWidth="1"/>
    <col min="8" max="8" width="9.54296875" bestFit="1" customWidth="1"/>
  </cols>
  <sheetData>
    <row r="1" spans="1:6" ht="15" thickBot="1">
      <c r="A1" s="118"/>
      <c r="B1" s="118"/>
      <c r="C1" s="118"/>
      <c r="D1" s="118"/>
      <c r="E1" s="118"/>
      <c r="F1" s="118"/>
    </row>
    <row r="2" spans="1:6" ht="21.5" thickBot="1">
      <c r="A2" s="119" t="s">
        <v>351</v>
      </c>
      <c r="B2" s="120"/>
      <c r="C2" s="120"/>
      <c r="D2" s="120"/>
      <c r="E2" s="120"/>
      <c r="F2" s="121"/>
    </row>
    <row r="3" spans="1:6" ht="37.5" thickBot="1">
      <c r="A3" s="11" t="s">
        <v>20</v>
      </c>
      <c r="B3" s="12" t="s">
        <v>21</v>
      </c>
      <c r="C3" s="12" t="s">
        <v>3</v>
      </c>
      <c r="D3" s="13" t="s">
        <v>0</v>
      </c>
      <c r="E3" s="12" t="s">
        <v>26</v>
      </c>
      <c r="F3" s="14" t="s">
        <v>13</v>
      </c>
    </row>
    <row r="4" spans="1:6" ht="21.5" thickBot="1">
      <c r="A4" s="30" t="s">
        <v>19</v>
      </c>
      <c r="B4" s="31" t="s">
        <v>48</v>
      </c>
      <c r="C4" s="9"/>
      <c r="D4" s="9"/>
      <c r="E4" s="24"/>
      <c r="F4" s="25"/>
    </row>
    <row r="5" spans="1:6" ht="15.65" customHeight="1">
      <c r="A5" s="28" t="s">
        <v>177</v>
      </c>
      <c r="B5" s="115" t="s">
        <v>38</v>
      </c>
      <c r="C5" s="116"/>
      <c r="D5" s="116"/>
      <c r="E5" s="116"/>
      <c r="F5" s="117"/>
    </row>
    <row r="6" spans="1:6" ht="44" thickBot="1">
      <c r="A6" s="18">
        <v>1</v>
      </c>
      <c r="B6" s="7" t="s">
        <v>411</v>
      </c>
      <c r="C6" s="19">
        <v>13</v>
      </c>
      <c r="D6" s="17" t="s">
        <v>35</v>
      </c>
      <c r="E6" s="26"/>
      <c r="F6" s="27">
        <f>C6*E6</f>
        <v>0</v>
      </c>
    </row>
    <row r="7" spans="1:6" ht="15" thickBot="1">
      <c r="A7" s="140" t="s">
        <v>27</v>
      </c>
      <c r="B7" s="141"/>
      <c r="C7" s="141"/>
      <c r="D7" s="141"/>
      <c r="E7" s="142"/>
      <c r="F7" s="45">
        <f>SUM(F6)</f>
        <v>0</v>
      </c>
    </row>
    <row r="8" spans="1:6" ht="21.5" thickBot="1">
      <c r="A8" s="30" t="s">
        <v>22</v>
      </c>
      <c r="B8" s="31" t="s">
        <v>49</v>
      </c>
      <c r="C8" s="9"/>
      <c r="D8" s="9"/>
      <c r="E8" s="24"/>
      <c r="F8" s="25"/>
    </row>
    <row r="9" spans="1:6" ht="15.5">
      <c r="A9" s="28" t="s">
        <v>10</v>
      </c>
      <c r="B9" s="115" t="s">
        <v>225</v>
      </c>
      <c r="C9" s="116"/>
      <c r="D9" s="116"/>
      <c r="E9" s="116"/>
      <c r="F9" s="117"/>
    </row>
    <row r="10" spans="1:6" ht="29.5" thickBot="1">
      <c r="A10" s="18">
        <v>2</v>
      </c>
      <c r="B10" s="7" t="s">
        <v>226</v>
      </c>
      <c r="C10" s="19">
        <v>24</v>
      </c>
      <c r="D10" s="17" t="s">
        <v>35</v>
      </c>
      <c r="E10" s="26"/>
      <c r="F10" s="27">
        <f>C10*E10</f>
        <v>0</v>
      </c>
    </row>
    <row r="11" spans="1:6" ht="15" thickBot="1">
      <c r="A11" s="140" t="s">
        <v>28</v>
      </c>
      <c r="B11" s="141"/>
      <c r="C11" s="141"/>
      <c r="D11" s="141"/>
      <c r="E11" s="142"/>
      <c r="F11" s="45">
        <f>SUM(F10)</f>
        <v>0</v>
      </c>
    </row>
    <row r="12" spans="1:6" ht="21.5" thickBot="1">
      <c r="A12" s="30" t="s">
        <v>23</v>
      </c>
      <c r="B12" s="31" t="s">
        <v>74</v>
      </c>
      <c r="C12" s="9"/>
      <c r="D12" s="9"/>
      <c r="E12" s="24"/>
      <c r="F12" s="25"/>
    </row>
    <row r="13" spans="1:6" ht="15.5">
      <c r="A13" s="28" t="s">
        <v>14</v>
      </c>
      <c r="B13" s="115" t="s">
        <v>94</v>
      </c>
      <c r="C13" s="116"/>
      <c r="D13" s="116"/>
      <c r="E13" s="116"/>
      <c r="F13" s="117"/>
    </row>
    <row r="14" spans="1:6" ht="29.5" thickBot="1">
      <c r="A14" s="18">
        <v>1</v>
      </c>
      <c r="B14" s="33" t="s">
        <v>247</v>
      </c>
      <c r="C14" s="34">
        <v>1</v>
      </c>
      <c r="D14" s="35" t="s">
        <v>95</v>
      </c>
      <c r="E14" s="36"/>
      <c r="F14" s="27">
        <f>C14*E14</f>
        <v>0</v>
      </c>
    </row>
    <row r="15" spans="1:6" ht="15" thickBot="1">
      <c r="A15" s="140" t="s">
        <v>12</v>
      </c>
      <c r="B15" s="141"/>
      <c r="C15" s="141"/>
      <c r="D15" s="141"/>
      <c r="E15" s="142"/>
      <c r="F15" s="45">
        <f>SUM(F14)</f>
        <v>0</v>
      </c>
    </row>
    <row r="16" spans="1:6" ht="42.5" thickBot="1">
      <c r="A16" s="30" t="s">
        <v>24</v>
      </c>
      <c r="B16" s="31" t="s">
        <v>90</v>
      </c>
      <c r="C16" s="9"/>
      <c r="D16" s="9"/>
      <c r="E16" s="24"/>
      <c r="F16" s="25"/>
    </row>
    <row r="17" spans="1:6" ht="15.5">
      <c r="A17" s="28" t="s">
        <v>15</v>
      </c>
      <c r="B17" s="115" t="s">
        <v>76</v>
      </c>
      <c r="C17" s="116"/>
      <c r="D17" s="116"/>
      <c r="E17" s="116"/>
      <c r="F17" s="117"/>
    </row>
    <row r="18" spans="1:6" ht="26.5" thickBot="1">
      <c r="A18" s="18">
        <v>1</v>
      </c>
      <c r="B18" s="46" t="s">
        <v>213</v>
      </c>
      <c r="C18" s="34">
        <v>1</v>
      </c>
      <c r="D18" s="35" t="s">
        <v>77</v>
      </c>
      <c r="E18" s="36"/>
      <c r="F18" s="27">
        <f>C18*E18</f>
        <v>0</v>
      </c>
    </row>
    <row r="19" spans="1:6" ht="15.5">
      <c r="A19" s="28" t="s">
        <v>51</v>
      </c>
      <c r="B19" s="115" t="s">
        <v>81</v>
      </c>
      <c r="C19" s="116"/>
      <c r="D19" s="116"/>
      <c r="E19" s="116"/>
      <c r="F19" s="117"/>
    </row>
    <row r="20" spans="1:6" ht="15" thickBot="1">
      <c r="A20" s="18">
        <v>2</v>
      </c>
      <c r="B20" s="46" t="s">
        <v>82</v>
      </c>
      <c r="C20" s="34">
        <v>90</v>
      </c>
      <c r="D20" s="35" t="s">
        <v>1</v>
      </c>
      <c r="E20" s="36"/>
      <c r="F20" s="27">
        <f>C20*E20</f>
        <v>0</v>
      </c>
    </row>
    <row r="21" spans="1:6" ht="15.5">
      <c r="A21" s="28" t="s">
        <v>52</v>
      </c>
      <c r="B21" s="125" t="s">
        <v>83</v>
      </c>
      <c r="C21" s="126"/>
      <c r="D21" s="126"/>
      <c r="E21" s="126"/>
      <c r="F21" s="127"/>
    </row>
    <row r="22" spans="1:6" ht="15" thickBot="1">
      <c r="A22" s="18">
        <v>3</v>
      </c>
      <c r="B22" s="47" t="s">
        <v>84</v>
      </c>
      <c r="C22" s="19">
        <v>1</v>
      </c>
      <c r="D22" s="17" t="s">
        <v>32</v>
      </c>
      <c r="E22" s="26"/>
      <c r="F22" s="27">
        <f>C22*E22</f>
        <v>0</v>
      </c>
    </row>
    <row r="23" spans="1:6" ht="15.5">
      <c r="A23" s="28" t="s">
        <v>53</v>
      </c>
      <c r="B23" s="125" t="s">
        <v>85</v>
      </c>
      <c r="C23" s="126"/>
      <c r="D23" s="126"/>
      <c r="E23" s="126"/>
      <c r="F23" s="127"/>
    </row>
    <row r="24" spans="1:6" ht="15" thickBot="1">
      <c r="A24" s="18">
        <v>4</v>
      </c>
      <c r="B24" s="48" t="s">
        <v>86</v>
      </c>
      <c r="C24" s="19">
        <v>150</v>
      </c>
      <c r="D24" s="17" t="s">
        <v>1</v>
      </c>
      <c r="E24" s="26"/>
      <c r="F24" s="27">
        <f>C24*E24</f>
        <v>0</v>
      </c>
    </row>
    <row r="25" spans="1:6" ht="15.5">
      <c r="A25" s="28" t="s">
        <v>186</v>
      </c>
      <c r="B25" s="115" t="s">
        <v>88</v>
      </c>
      <c r="C25" s="116"/>
      <c r="D25" s="116"/>
      <c r="E25" s="116"/>
      <c r="F25" s="117"/>
    </row>
    <row r="26" spans="1:6" ht="15" thickBot="1">
      <c r="A26" s="18">
        <v>5</v>
      </c>
      <c r="B26" s="48" t="s">
        <v>87</v>
      </c>
      <c r="C26" s="34">
        <v>1</v>
      </c>
      <c r="D26" s="35" t="s">
        <v>33</v>
      </c>
      <c r="E26" s="36"/>
      <c r="F26" s="27">
        <f>C26*E26</f>
        <v>0</v>
      </c>
    </row>
    <row r="27" spans="1:6" ht="15" thickBot="1">
      <c r="A27" s="140" t="s">
        <v>29</v>
      </c>
      <c r="B27" s="141"/>
      <c r="C27" s="141"/>
      <c r="D27" s="141"/>
      <c r="E27" s="142"/>
      <c r="F27" s="45">
        <f>SUM(F26,F24,F22,F20,F18)</f>
        <v>0</v>
      </c>
    </row>
    <row r="28" spans="1:6" ht="21.5" thickBot="1">
      <c r="A28" s="30" t="s">
        <v>25</v>
      </c>
      <c r="B28" s="31" t="s">
        <v>418</v>
      </c>
      <c r="C28" s="9"/>
      <c r="D28" s="9"/>
      <c r="E28" s="24"/>
      <c r="F28" s="25"/>
    </row>
    <row r="29" spans="1:6" ht="15.5">
      <c r="A29" s="28" t="s">
        <v>54</v>
      </c>
      <c r="B29" s="115" t="s">
        <v>426</v>
      </c>
      <c r="C29" s="116"/>
      <c r="D29" s="116"/>
      <c r="E29" s="116"/>
      <c r="F29" s="117"/>
    </row>
    <row r="30" spans="1:6" ht="31.5" thickBot="1">
      <c r="A30" s="18">
        <v>1</v>
      </c>
      <c r="B30" s="98" t="s">
        <v>455</v>
      </c>
      <c r="C30" s="19">
        <v>8</v>
      </c>
      <c r="D30" s="17" t="s">
        <v>144</v>
      </c>
      <c r="E30" s="26"/>
      <c r="F30" s="27">
        <f>C30*E30</f>
        <v>0</v>
      </c>
    </row>
    <row r="31" spans="1:6" ht="15.5">
      <c r="A31" s="28" t="s">
        <v>55</v>
      </c>
      <c r="B31" s="115" t="s">
        <v>142</v>
      </c>
      <c r="C31" s="116"/>
      <c r="D31" s="116"/>
      <c r="E31" s="116"/>
      <c r="F31" s="117"/>
    </row>
    <row r="32" spans="1:6" ht="15" thickBot="1">
      <c r="A32" s="18">
        <v>2</v>
      </c>
      <c r="B32" s="46" t="s">
        <v>78</v>
      </c>
      <c r="C32" s="19">
        <v>20</v>
      </c>
      <c r="D32" s="17" t="s">
        <v>1</v>
      </c>
      <c r="E32" s="26"/>
      <c r="F32" s="27">
        <f>C32*E32</f>
        <v>0</v>
      </c>
    </row>
    <row r="33" spans="1:8" ht="15.5">
      <c r="A33" s="28" t="s">
        <v>56</v>
      </c>
      <c r="B33" s="115" t="s">
        <v>142</v>
      </c>
      <c r="C33" s="116"/>
      <c r="D33" s="116"/>
      <c r="E33" s="116"/>
      <c r="F33" s="117"/>
    </row>
    <row r="34" spans="1:8" ht="15" thickBot="1">
      <c r="A34" s="18">
        <v>3</v>
      </c>
      <c r="B34" s="46" t="s">
        <v>143</v>
      </c>
      <c r="C34" s="19">
        <v>150</v>
      </c>
      <c r="D34" s="17" t="s">
        <v>1</v>
      </c>
      <c r="E34" s="26"/>
      <c r="F34" s="27">
        <f>C34*E34</f>
        <v>0</v>
      </c>
    </row>
    <row r="35" spans="1:8" ht="15.5">
      <c r="A35" s="28" t="s">
        <v>64</v>
      </c>
      <c r="B35" s="115" t="s">
        <v>603</v>
      </c>
      <c r="C35" s="116"/>
      <c r="D35" s="116"/>
      <c r="E35" s="116"/>
      <c r="F35" s="117"/>
    </row>
    <row r="36" spans="1:8" ht="15" thickBot="1">
      <c r="A36" s="18">
        <v>4</v>
      </c>
      <c r="B36" s="56" t="s">
        <v>604</v>
      </c>
      <c r="C36" s="19">
        <v>0.2</v>
      </c>
      <c r="D36" s="17" t="s">
        <v>31</v>
      </c>
      <c r="E36" s="26"/>
      <c r="F36" s="27">
        <f>C36*E36</f>
        <v>0</v>
      </c>
    </row>
    <row r="37" spans="1:8" ht="15.5">
      <c r="A37" s="28" t="s">
        <v>65</v>
      </c>
      <c r="B37" s="115" t="s">
        <v>145</v>
      </c>
      <c r="C37" s="116"/>
      <c r="D37" s="116"/>
      <c r="E37" s="116"/>
      <c r="F37" s="117"/>
    </row>
    <row r="38" spans="1:8" ht="58.5" thickBot="1">
      <c r="A38" s="18">
        <v>5</v>
      </c>
      <c r="B38" s="56" t="s">
        <v>450</v>
      </c>
      <c r="C38" s="19">
        <v>1</v>
      </c>
      <c r="D38" s="17" t="s">
        <v>95</v>
      </c>
      <c r="E38" s="26"/>
      <c r="F38" s="27">
        <f>C38*E38</f>
        <v>0</v>
      </c>
    </row>
    <row r="39" spans="1:8" ht="15.5">
      <c r="A39" s="28" t="s">
        <v>192</v>
      </c>
      <c r="B39" s="115" t="s">
        <v>79</v>
      </c>
      <c r="C39" s="116"/>
      <c r="D39" s="116"/>
      <c r="E39" s="116"/>
      <c r="F39" s="117"/>
    </row>
    <row r="40" spans="1:8" ht="26.5" thickBot="1">
      <c r="A40" s="18">
        <v>5</v>
      </c>
      <c r="B40" s="46" t="s">
        <v>197</v>
      </c>
      <c r="C40" s="19">
        <v>1</v>
      </c>
      <c r="D40" s="17" t="s">
        <v>32</v>
      </c>
      <c r="E40" s="26"/>
      <c r="F40" s="27">
        <f>C40*E40</f>
        <v>0</v>
      </c>
    </row>
    <row r="41" spans="1:8" ht="15" thickBot="1">
      <c r="A41" s="140" t="s">
        <v>193</v>
      </c>
      <c r="B41" s="141"/>
      <c r="C41" s="141"/>
      <c r="D41" s="141"/>
      <c r="E41" s="142"/>
      <c r="F41" s="45">
        <f>SUM(F40,F38,F34,F32,F30,F36)</f>
        <v>0</v>
      </c>
      <c r="H41" s="60"/>
    </row>
    <row r="42" spans="1:8" ht="21.5" thickBot="1">
      <c r="A42" s="39" t="s">
        <v>30</v>
      </c>
      <c r="B42" s="31" t="s">
        <v>89</v>
      </c>
      <c r="C42" s="9"/>
      <c r="D42" s="9"/>
      <c r="E42" s="24"/>
      <c r="F42" s="25"/>
    </row>
    <row r="43" spans="1:8" ht="15.5">
      <c r="A43" s="28" t="s">
        <v>68</v>
      </c>
      <c r="B43" s="115" t="s">
        <v>599</v>
      </c>
      <c r="C43" s="116"/>
      <c r="D43" s="116"/>
      <c r="E43" s="116"/>
      <c r="F43" s="117"/>
    </row>
    <row r="44" spans="1:8" ht="15" thickBot="1">
      <c r="A44" s="18">
        <v>1</v>
      </c>
      <c r="B44" s="56" t="s">
        <v>598</v>
      </c>
      <c r="C44" s="19">
        <v>0.6</v>
      </c>
      <c r="D44" s="17" t="s">
        <v>31</v>
      </c>
      <c r="E44" s="26"/>
      <c r="F44" s="27">
        <f>C44*E44</f>
        <v>0</v>
      </c>
    </row>
    <row r="45" spans="1:8" ht="15.5">
      <c r="A45" s="28" t="s">
        <v>68</v>
      </c>
      <c r="B45" s="115" t="s">
        <v>47</v>
      </c>
      <c r="C45" s="116"/>
      <c r="D45" s="116"/>
      <c r="E45" s="116"/>
      <c r="F45" s="117"/>
    </row>
    <row r="46" spans="1:8" ht="58.5" thickBot="1">
      <c r="A46" s="18">
        <v>1</v>
      </c>
      <c r="B46" s="56" t="s">
        <v>600</v>
      </c>
      <c r="C46" s="19">
        <v>1</v>
      </c>
      <c r="D46" s="17" t="s">
        <v>95</v>
      </c>
      <c r="E46" s="26"/>
      <c r="F46" s="27">
        <f>C46*E46</f>
        <v>0</v>
      </c>
    </row>
    <row r="47" spans="1:8" ht="19" thickBot="1">
      <c r="A47" s="128" t="s">
        <v>473</v>
      </c>
      <c r="B47" s="129"/>
      <c r="C47" s="129"/>
      <c r="D47" s="129"/>
      <c r="E47" s="130"/>
      <c r="F47" s="55">
        <f>SUM(F46,F44)</f>
        <v>0</v>
      </c>
    </row>
    <row r="48" spans="1:8" ht="19" thickBot="1">
      <c r="A48" s="137" t="s">
        <v>402</v>
      </c>
      <c r="B48" s="138"/>
      <c r="C48" s="138"/>
      <c r="D48" s="138"/>
      <c r="E48" s="139"/>
      <c r="F48" s="38">
        <f>SUM(F47,F41,F27,F15,F11,F7)</f>
        <v>0</v>
      </c>
    </row>
    <row r="49" spans="6:6">
      <c r="F49" s="60"/>
    </row>
  </sheetData>
  <mergeCells count="25">
    <mergeCell ref="A48:E48"/>
    <mergeCell ref="A47:E47"/>
    <mergeCell ref="B43:F43"/>
    <mergeCell ref="B19:F19"/>
    <mergeCell ref="B13:F13"/>
    <mergeCell ref="A15:E15"/>
    <mergeCell ref="B17:F17"/>
    <mergeCell ref="A41:E41"/>
    <mergeCell ref="B21:F21"/>
    <mergeCell ref="B23:F23"/>
    <mergeCell ref="B25:F25"/>
    <mergeCell ref="A27:E27"/>
    <mergeCell ref="B29:F29"/>
    <mergeCell ref="B31:F31"/>
    <mergeCell ref="B33:F33"/>
    <mergeCell ref="B37:F37"/>
    <mergeCell ref="B45:F45"/>
    <mergeCell ref="A1:F1"/>
    <mergeCell ref="A2:F2"/>
    <mergeCell ref="B39:F39"/>
    <mergeCell ref="B9:F9"/>
    <mergeCell ref="A11:E11"/>
    <mergeCell ref="B5:F5"/>
    <mergeCell ref="A7:E7"/>
    <mergeCell ref="B35:F3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F39"/>
  <sheetViews>
    <sheetView zoomScaleNormal="100" workbookViewId="0">
      <selection activeCell="B14" sqref="B14"/>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352</v>
      </c>
      <c r="B2" s="120"/>
      <c r="C2" s="120"/>
      <c r="D2" s="120"/>
      <c r="E2" s="120"/>
      <c r="F2" s="121"/>
    </row>
    <row r="3" spans="1:6" ht="37.5" thickBot="1">
      <c r="A3" s="11" t="s">
        <v>20</v>
      </c>
      <c r="B3" s="12" t="s">
        <v>21</v>
      </c>
      <c r="C3" s="12" t="s">
        <v>3</v>
      </c>
      <c r="D3" s="13" t="s">
        <v>0</v>
      </c>
      <c r="E3" s="12" t="s">
        <v>26</v>
      </c>
      <c r="F3" s="14" t="s">
        <v>13</v>
      </c>
    </row>
    <row r="4" spans="1:6" ht="21.5" thickBot="1">
      <c r="A4" s="30" t="s">
        <v>19</v>
      </c>
      <c r="B4" s="31" t="s">
        <v>48</v>
      </c>
      <c r="C4" s="9"/>
      <c r="D4" s="9"/>
      <c r="E4" s="24"/>
      <c r="F4" s="25"/>
    </row>
    <row r="5" spans="1:6" ht="15.5">
      <c r="A5" s="28" t="s">
        <v>177</v>
      </c>
      <c r="B5" s="115" t="s">
        <v>38</v>
      </c>
      <c r="C5" s="116"/>
      <c r="D5" s="116"/>
      <c r="E5" s="116"/>
      <c r="F5" s="117"/>
    </row>
    <row r="6" spans="1:6" ht="44" thickBot="1">
      <c r="A6" s="18">
        <v>1</v>
      </c>
      <c r="B6" s="7" t="s">
        <v>411</v>
      </c>
      <c r="C6" s="19">
        <v>7.2</v>
      </c>
      <c r="D6" s="17" t="s">
        <v>35</v>
      </c>
      <c r="E6" s="26"/>
      <c r="F6" s="27">
        <f>C6*E6</f>
        <v>0</v>
      </c>
    </row>
    <row r="7" spans="1:6" ht="15.5">
      <c r="A7" s="28" t="s">
        <v>178</v>
      </c>
      <c r="B7" s="115" t="s">
        <v>39</v>
      </c>
      <c r="C7" s="116"/>
      <c r="D7" s="116"/>
      <c r="E7" s="116"/>
      <c r="F7" s="117"/>
    </row>
    <row r="8" spans="1:6" ht="29.5" thickBot="1">
      <c r="A8" s="18">
        <v>2</v>
      </c>
      <c r="B8" s="7" t="s">
        <v>216</v>
      </c>
      <c r="C8" s="19">
        <v>0.61</v>
      </c>
      <c r="D8" s="17" t="s">
        <v>35</v>
      </c>
      <c r="E8" s="26"/>
      <c r="F8" s="27">
        <f>C8*E8</f>
        <v>0</v>
      </c>
    </row>
    <row r="9" spans="1:6" ht="15.5">
      <c r="A9" s="28" t="s">
        <v>180</v>
      </c>
      <c r="B9" s="115" t="s">
        <v>168</v>
      </c>
      <c r="C9" s="116"/>
      <c r="D9" s="116"/>
      <c r="E9" s="116"/>
      <c r="F9" s="117"/>
    </row>
    <row r="10" spans="1:6" ht="15" thickBot="1">
      <c r="A10" s="18">
        <v>4</v>
      </c>
      <c r="B10" s="33" t="s">
        <v>605</v>
      </c>
      <c r="C10" s="19">
        <v>1</v>
      </c>
      <c r="D10" s="17" t="s">
        <v>95</v>
      </c>
      <c r="E10" s="26"/>
      <c r="F10" s="27">
        <f>C10*E10</f>
        <v>0</v>
      </c>
    </row>
    <row r="11" spans="1:6" ht="15" thickBot="1">
      <c r="A11" s="140" t="s">
        <v>27</v>
      </c>
      <c r="B11" s="141"/>
      <c r="C11" s="141"/>
      <c r="D11" s="141"/>
      <c r="E11" s="142"/>
      <c r="F11" s="45">
        <f>SUM(F10,F8,F6)</f>
        <v>0</v>
      </c>
    </row>
    <row r="12" spans="1:6" ht="42.5" thickBot="1">
      <c r="A12" s="30" t="s">
        <v>22</v>
      </c>
      <c r="B12" s="31" t="s">
        <v>90</v>
      </c>
      <c r="C12" s="9"/>
      <c r="D12" s="9"/>
      <c r="E12" s="24"/>
      <c r="F12" s="25"/>
    </row>
    <row r="13" spans="1:6" ht="15.5">
      <c r="A13" s="28" t="s">
        <v>11</v>
      </c>
      <c r="B13" s="115" t="s">
        <v>76</v>
      </c>
      <c r="C13" s="116"/>
      <c r="D13" s="116"/>
      <c r="E13" s="116"/>
      <c r="F13" s="117"/>
    </row>
    <row r="14" spans="1:6" ht="26.5" thickBot="1">
      <c r="A14" s="18">
        <v>1</v>
      </c>
      <c r="B14" s="46" t="s">
        <v>213</v>
      </c>
      <c r="C14" s="34">
        <v>1</v>
      </c>
      <c r="D14" s="35" t="s">
        <v>77</v>
      </c>
      <c r="E14" s="36"/>
      <c r="F14" s="27">
        <f>C14*E14</f>
        <v>0</v>
      </c>
    </row>
    <row r="15" spans="1:6" ht="15.5">
      <c r="A15" s="28" t="s">
        <v>10</v>
      </c>
      <c r="B15" s="115" t="s">
        <v>81</v>
      </c>
      <c r="C15" s="116"/>
      <c r="D15" s="116"/>
      <c r="E15" s="116"/>
      <c r="F15" s="117"/>
    </row>
    <row r="16" spans="1:6" ht="15" thickBot="1">
      <c r="A16" s="18">
        <v>2</v>
      </c>
      <c r="B16" s="52" t="s">
        <v>82</v>
      </c>
      <c r="C16" s="34">
        <v>90</v>
      </c>
      <c r="D16" s="35" t="s">
        <v>1</v>
      </c>
      <c r="E16" s="36"/>
      <c r="F16" s="27">
        <f>C16*E16</f>
        <v>0</v>
      </c>
    </row>
    <row r="17" spans="1:6" ht="15.5">
      <c r="A17" s="28" t="s">
        <v>9</v>
      </c>
      <c r="B17" s="125" t="s">
        <v>83</v>
      </c>
      <c r="C17" s="126"/>
      <c r="D17" s="126"/>
      <c r="E17" s="126"/>
      <c r="F17" s="127"/>
    </row>
    <row r="18" spans="1:6" ht="15" thickBot="1">
      <c r="A18" s="18">
        <v>3</v>
      </c>
      <c r="B18" s="53" t="s">
        <v>84</v>
      </c>
      <c r="C18" s="19">
        <v>1</v>
      </c>
      <c r="D18" s="17" t="s">
        <v>33</v>
      </c>
      <c r="E18" s="26"/>
      <c r="F18" s="27">
        <f>C18*E18</f>
        <v>0</v>
      </c>
    </row>
    <row r="19" spans="1:6" ht="15.5">
      <c r="A19" s="28" t="s">
        <v>8</v>
      </c>
      <c r="B19" s="125" t="s">
        <v>85</v>
      </c>
      <c r="C19" s="126"/>
      <c r="D19" s="126"/>
      <c r="E19" s="126"/>
      <c r="F19" s="127"/>
    </row>
    <row r="20" spans="1:6" ht="15" thickBot="1">
      <c r="A20" s="18">
        <v>4</v>
      </c>
      <c r="B20" s="54" t="s">
        <v>86</v>
      </c>
      <c r="C20" s="19">
        <v>100</v>
      </c>
      <c r="D20" s="17" t="s">
        <v>1</v>
      </c>
      <c r="E20" s="26"/>
      <c r="F20" s="27">
        <f>C20*E20</f>
        <v>0</v>
      </c>
    </row>
    <row r="21" spans="1:6">
      <c r="A21" s="28" t="s">
        <v>7</v>
      </c>
      <c r="B21" s="143" t="s">
        <v>88</v>
      </c>
      <c r="C21" s="144"/>
      <c r="D21" s="144"/>
      <c r="E21" s="144"/>
      <c r="F21" s="145"/>
    </row>
    <row r="22" spans="1:6" ht="15" thickBot="1">
      <c r="A22" s="18">
        <v>5</v>
      </c>
      <c r="B22" s="54" t="s">
        <v>87</v>
      </c>
      <c r="C22" s="34">
        <v>1</v>
      </c>
      <c r="D22" s="35" t="s">
        <v>33</v>
      </c>
      <c r="E22" s="36"/>
      <c r="F22" s="27">
        <f>C22*E22</f>
        <v>0</v>
      </c>
    </row>
    <row r="23" spans="1:6" ht="15" thickBot="1">
      <c r="A23" s="140" t="s">
        <v>28</v>
      </c>
      <c r="B23" s="141"/>
      <c r="C23" s="141"/>
      <c r="D23" s="141"/>
      <c r="E23" s="142"/>
      <c r="F23" s="45">
        <f>SUM(F22,F20,F18,F16,F14)</f>
        <v>0</v>
      </c>
    </row>
    <row r="24" spans="1:6" ht="21.5" thickBot="1">
      <c r="A24" s="30" t="s">
        <v>23</v>
      </c>
      <c r="B24" s="31" t="s">
        <v>45</v>
      </c>
      <c r="C24" s="9"/>
      <c r="D24" s="9"/>
      <c r="E24" s="24"/>
      <c r="F24" s="25"/>
    </row>
    <row r="25" spans="1:6" ht="15.5">
      <c r="A25" s="28" t="s">
        <v>14</v>
      </c>
      <c r="B25" s="115" t="s">
        <v>45</v>
      </c>
      <c r="C25" s="116"/>
      <c r="D25" s="116"/>
      <c r="E25" s="116"/>
      <c r="F25" s="117"/>
    </row>
    <row r="26" spans="1:6" ht="31.5" thickBot="1">
      <c r="A26" s="18">
        <v>1</v>
      </c>
      <c r="B26" s="98" t="s">
        <v>449</v>
      </c>
      <c r="C26" s="19">
        <v>8</v>
      </c>
      <c r="D26" s="17" t="s">
        <v>144</v>
      </c>
      <c r="E26" s="26"/>
      <c r="F26" s="27">
        <f>C26*E26</f>
        <v>0</v>
      </c>
    </row>
    <row r="27" spans="1:6" ht="15.5">
      <c r="A27" s="28" t="s">
        <v>16</v>
      </c>
      <c r="B27" s="115" t="s">
        <v>142</v>
      </c>
      <c r="C27" s="116"/>
      <c r="D27" s="116"/>
      <c r="E27" s="116"/>
      <c r="F27" s="117"/>
    </row>
    <row r="28" spans="1:6" ht="15" thickBot="1">
      <c r="A28" s="18">
        <v>2</v>
      </c>
      <c r="B28" s="52" t="s">
        <v>78</v>
      </c>
      <c r="C28" s="19">
        <v>20</v>
      </c>
      <c r="D28" s="17" t="s">
        <v>1</v>
      </c>
      <c r="E28" s="26"/>
      <c r="F28" s="27">
        <f>C28*E28</f>
        <v>0</v>
      </c>
    </row>
    <row r="29" spans="1:6" ht="15.5">
      <c r="A29" s="28" t="s">
        <v>17</v>
      </c>
      <c r="B29" s="115" t="s">
        <v>142</v>
      </c>
      <c r="C29" s="116"/>
      <c r="D29" s="116"/>
      <c r="E29" s="116"/>
      <c r="F29" s="117"/>
    </row>
    <row r="30" spans="1:6" ht="15" thickBot="1">
      <c r="A30" s="18">
        <v>3</v>
      </c>
      <c r="B30" s="52" t="s">
        <v>143</v>
      </c>
      <c r="C30" s="19">
        <v>150</v>
      </c>
      <c r="D30" s="17" t="s">
        <v>1</v>
      </c>
      <c r="E30" s="26"/>
      <c r="F30" s="27">
        <f>C30*E30</f>
        <v>0</v>
      </c>
    </row>
    <row r="31" spans="1:6" ht="15.5">
      <c r="A31" s="28" t="s">
        <v>64</v>
      </c>
      <c r="B31" s="115" t="s">
        <v>603</v>
      </c>
      <c r="C31" s="116"/>
      <c r="D31" s="116"/>
      <c r="E31" s="116"/>
      <c r="F31" s="117"/>
    </row>
    <row r="32" spans="1:6" ht="15" thickBot="1">
      <c r="A32" s="18">
        <v>4</v>
      </c>
      <c r="B32" s="56" t="s">
        <v>604</v>
      </c>
      <c r="C32" s="19">
        <v>0.2</v>
      </c>
      <c r="D32" s="17" t="s">
        <v>31</v>
      </c>
      <c r="E32" s="26"/>
      <c r="F32" s="27">
        <f>C32*E32</f>
        <v>0</v>
      </c>
    </row>
    <row r="33" spans="1:6" ht="15.5">
      <c r="A33" s="28" t="s">
        <v>65</v>
      </c>
      <c r="B33" s="115" t="s">
        <v>145</v>
      </c>
      <c r="C33" s="116"/>
      <c r="D33" s="116"/>
      <c r="E33" s="116"/>
      <c r="F33" s="117"/>
    </row>
    <row r="34" spans="1:6" ht="50.25" customHeight="1" thickBot="1">
      <c r="A34" s="18">
        <v>5</v>
      </c>
      <c r="B34" s="56" t="s">
        <v>450</v>
      </c>
      <c r="C34" s="19">
        <v>1</v>
      </c>
      <c r="D34" s="17" t="s">
        <v>95</v>
      </c>
      <c r="E34" s="26"/>
      <c r="F34" s="27">
        <f>C34*E34</f>
        <v>0</v>
      </c>
    </row>
    <row r="35" spans="1:6" ht="15.5">
      <c r="A35" s="28" t="s">
        <v>174</v>
      </c>
      <c r="B35" s="115" t="s">
        <v>79</v>
      </c>
      <c r="C35" s="116"/>
      <c r="D35" s="116"/>
      <c r="E35" s="116"/>
      <c r="F35" s="117"/>
    </row>
    <row r="36" spans="1:6" ht="29.5" thickBot="1">
      <c r="A36" s="18">
        <v>5</v>
      </c>
      <c r="B36" s="52" t="s">
        <v>197</v>
      </c>
      <c r="C36" s="19">
        <v>1</v>
      </c>
      <c r="D36" s="17" t="s">
        <v>32</v>
      </c>
      <c r="E36" s="26"/>
      <c r="F36" s="27">
        <f>C36*E36</f>
        <v>0</v>
      </c>
    </row>
    <row r="37" spans="1:6" ht="15" thickBot="1">
      <c r="A37" s="140" t="s">
        <v>12</v>
      </c>
      <c r="B37" s="141"/>
      <c r="C37" s="141"/>
      <c r="D37" s="141"/>
      <c r="E37" s="142"/>
      <c r="F37" s="45">
        <f>SUM(F36,F34,F32,F28,F26,F30)</f>
        <v>0</v>
      </c>
    </row>
    <row r="38" spans="1:6" ht="19" thickBot="1">
      <c r="A38" s="137" t="s">
        <v>402</v>
      </c>
      <c r="B38" s="138"/>
      <c r="C38" s="138"/>
      <c r="D38" s="138"/>
      <c r="E38" s="139"/>
      <c r="F38" s="38">
        <f>SUM(F37,F23,F11)</f>
        <v>0</v>
      </c>
    </row>
    <row r="39" spans="1:6">
      <c r="F39" s="60"/>
    </row>
  </sheetData>
  <mergeCells count="20">
    <mergeCell ref="A38:E38"/>
    <mergeCell ref="A37:E37"/>
    <mergeCell ref="B17:F17"/>
    <mergeCell ref="B19:F19"/>
    <mergeCell ref="B21:F21"/>
    <mergeCell ref="A23:E23"/>
    <mergeCell ref="B25:F25"/>
    <mergeCell ref="B27:F27"/>
    <mergeCell ref="B29:F29"/>
    <mergeCell ref="B33:F33"/>
    <mergeCell ref="B35:F35"/>
    <mergeCell ref="B31:F31"/>
    <mergeCell ref="A1:F1"/>
    <mergeCell ref="A2:F2"/>
    <mergeCell ref="B15:F15"/>
    <mergeCell ref="B13:F13"/>
    <mergeCell ref="B5:F5"/>
    <mergeCell ref="B7:F7"/>
    <mergeCell ref="B9:F9"/>
    <mergeCell ref="A11:E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F47"/>
  <sheetViews>
    <sheetView topLeftCell="A35" zoomScaleNormal="100" workbookViewId="0">
      <selection activeCell="B50" sqref="B50"/>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s>
  <sheetData>
    <row r="1" spans="1:6" ht="15" thickBot="1">
      <c r="A1" s="118"/>
      <c r="B1" s="118"/>
      <c r="C1" s="118"/>
      <c r="D1" s="118"/>
      <c r="E1" s="118"/>
      <c r="F1" s="118"/>
    </row>
    <row r="2" spans="1:6" ht="21.5" thickBot="1">
      <c r="A2" s="119" t="s">
        <v>353</v>
      </c>
      <c r="B2" s="120"/>
      <c r="C2" s="120"/>
      <c r="D2" s="120"/>
      <c r="E2" s="120"/>
      <c r="F2" s="121"/>
    </row>
    <row r="3" spans="1:6" ht="37.5" thickBot="1">
      <c r="A3" s="11" t="s">
        <v>20</v>
      </c>
      <c r="B3" s="12" t="s">
        <v>21</v>
      </c>
      <c r="C3" s="12" t="s">
        <v>3</v>
      </c>
      <c r="D3" s="13" t="s">
        <v>0</v>
      </c>
      <c r="E3" s="12" t="s">
        <v>26</v>
      </c>
      <c r="F3" s="14" t="s">
        <v>13</v>
      </c>
    </row>
    <row r="4" spans="1:6" ht="21.5" thickBot="1">
      <c r="A4" s="30" t="s">
        <v>19</v>
      </c>
      <c r="B4" s="122" t="s">
        <v>44</v>
      </c>
      <c r="C4" s="123"/>
      <c r="D4" s="123"/>
      <c r="E4" s="123"/>
      <c r="F4" s="124"/>
    </row>
    <row r="5" spans="1:6" ht="15.5">
      <c r="A5" s="28" t="s">
        <v>177</v>
      </c>
      <c r="B5" s="115" t="s">
        <v>165</v>
      </c>
      <c r="C5" s="116"/>
      <c r="D5" s="116"/>
      <c r="E5" s="116"/>
      <c r="F5" s="117"/>
    </row>
    <row r="6" spans="1:6" ht="44" thickBot="1">
      <c r="A6" s="58">
        <v>2</v>
      </c>
      <c r="B6" s="7" t="s">
        <v>251</v>
      </c>
      <c r="C6" s="19">
        <v>1.2</v>
      </c>
      <c r="D6" s="17" t="s">
        <v>31</v>
      </c>
      <c r="E6" s="26"/>
      <c r="F6" s="27">
        <f>C6*E6</f>
        <v>0</v>
      </c>
    </row>
    <row r="7" spans="1:6" ht="15" thickBot="1">
      <c r="A7" s="140" t="s">
        <v>27</v>
      </c>
      <c r="B7" s="141"/>
      <c r="C7" s="141"/>
      <c r="D7" s="141"/>
      <c r="E7" s="142"/>
      <c r="F7" s="45">
        <f>SUM(F6)</f>
        <v>0</v>
      </c>
    </row>
    <row r="8" spans="1:6" ht="21.5" thickBot="1">
      <c r="A8" s="30" t="s">
        <v>22</v>
      </c>
      <c r="B8" s="31" t="s">
        <v>48</v>
      </c>
      <c r="C8" s="9"/>
      <c r="D8" s="9"/>
      <c r="E8" s="24"/>
      <c r="F8" s="25"/>
    </row>
    <row r="9" spans="1:6" ht="15.5">
      <c r="A9" s="28" t="s">
        <v>11</v>
      </c>
      <c r="B9" s="115" t="s">
        <v>38</v>
      </c>
      <c r="C9" s="116"/>
      <c r="D9" s="116"/>
      <c r="E9" s="116"/>
      <c r="F9" s="117"/>
    </row>
    <row r="10" spans="1:6" ht="44" thickBot="1">
      <c r="A10" s="18">
        <v>1</v>
      </c>
      <c r="B10" s="7" t="s">
        <v>411</v>
      </c>
      <c r="C10" s="19">
        <v>1</v>
      </c>
      <c r="D10" s="17" t="s">
        <v>35</v>
      </c>
      <c r="E10" s="26"/>
      <c r="F10" s="27">
        <f>C10*E10</f>
        <v>0</v>
      </c>
    </row>
    <row r="11" spans="1:6" ht="15.65" customHeight="1">
      <c r="A11" s="28" t="s">
        <v>10</v>
      </c>
      <c r="B11" s="115" t="s">
        <v>124</v>
      </c>
      <c r="C11" s="116"/>
      <c r="D11" s="116"/>
      <c r="E11" s="116"/>
      <c r="F11" s="117"/>
    </row>
    <row r="12" spans="1:6" ht="29.5" thickBot="1">
      <c r="A12" s="18">
        <v>2</v>
      </c>
      <c r="B12" s="7" t="s">
        <v>407</v>
      </c>
      <c r="C12" s="19">
        <v>1</v>
      </c>
      <c r="D12" s="17" t="s">
        <v>35</v>
      </c>
      <c r="E12" s="26"/>
      <c r="F12" s="27">
        <f>C12*E12</f>
        <v>0</v>
      </c>
    </row>
    <row r="13" spans="1:6" ht="15.5">
      <c r="A13" s="28" t="s">
        <v>9</v>
      </c>
      <c r="B13" s="115" t="s">
        <v>587</v>
      </c>
      <c r="C13" s="116"/>
      <c r="D13" s="116"/>
      <c r="E13" s="116"/>
      <c r="F13" s="117"/>
    </row>
    <row r="14" spans="1:6" ht="29.5" thickBot="1">
      <c r="A14" s="18">
        <v>3</v>
      </c>
      <c r="B14" s="7" t="s">
        <v>437</v>
      </c>
      <c r="C14" s="19">
        <v>1</v>
      </c>
      <c r="D14" s="17" t="s">
        <v>2</v>
      </c>
      <c r="E14" s="26"/>
      <c r="F14" s="27">
        <f>C14*E14</f>
        <v>0</v>
      </c>
    </row>
    <row r="15" spans="1:6" ht="15.5">
      <c r="A15" s="28" t="s">
        <v>8</v>
      </c>
      <c r="B15" s="115" t="s">
        <v>91</v>
      </c>
      <c r="C15" s="116"/>
      <c r="D15" s="116"/>
      <c r="E15" s="116"/>
      <c r="F15" s="117"/>
    </row>
    <row r="16" spans="1:6" ht="15" thickBot="1">
      <c r="A16" s="18">
        <v>4</v>
      </c>
      <c r="B16" s="7" t="s">
        <v>441</v>
      </c>
      <c r="C16" s="19">
        <v>4</v>
      </c>
      <c r="D16" s="17" t="s">
        <v>2</v>
      </c>
      <c r="E16" s="26"/>
      <c r="F16" s="27">
        <f>C16*E16</f>
        <v>0</v>
      </c>
    </row>
    <row r="17" spans="1:6" ht="15.5">
      <c r="A17" s="28" t="s">
        <v>7</v>
      </c>
      <c r="B17" s="115" t="s">
        <v>204</v>
      </c>
      <c r="C17" s="116"/>
      <c r="D17" s="116"/>
      <c r="E17" s="116"/>
      <c r="F17" s="117"/>
    </row>
    <row r="18" spans="1:6" ht="15" thickBot="1">
      <c r="A18" s="18">
        <v>5</v>
      </c>
      <c r="B18" s="33" t="s">
        <v>204</v>
      </c>
      <c r="C18" s="19">
        <v>1</v>
      </c>
      <c r="D18" s="17" t="s">
        <v>5</v>
      </c>
      <c r="E18" s="26"/>
      <c r="F18" s="27">
        <f>C18*E18</f>
        <v>0</v>
      </c>
    </row>
    <row r="19" spans="1:6" ht="15" thickBot="1">
      <c r="A19" s="140" t="s">
        <v>28</v>
      </c>
      <c r="B19" s="141"/>
      <c r="C19" s="141"/>
      <c r="D19" s="141"/>
      <c r="E19" s="142"/>
      <c r="F19" s="45">
        <f>SUM(F18,F16,F14,F12,F10)</f>
        <v>0</v>
      </c>
    </row>
    <row r="20" spans="1:6" ht="21.5" thickBot="1">
      <c r="A20" s="30" t="s">
        <v>23</v>
      </c>
      <c r="B20" s="31" t="s">
        <v>49</v>
      </c>
      <c r="C20" s="9"/>
      <c r="D20" s="9"/>
      <c r="E20" s="24"/>
      <c r="F20" s="25"/>
    </row>
    <row r="21" spans="1:6" ht="15.5">
      <c r="A21" s="28" t="s">
        <v>14</v>
      </c>
      <c r="B21" s="115" t="s">
        <v>607</v>
      </c>
      <c r="C21" s="116"/>
      <c r="D21" s="116"/>
      <c r="E21" s="116"/>
      <c r="F21" s="117"/>
    </row>
    <row r="22" spans="1:6" ht="15" thickBot="1">
      <c r="A22" s="18">
        <v>1</v>
      </c>
      <c r="B22" s="33" t="s">
        <v>588</v>
      </c>
      <c r="C22" s="19">
        <v>7</v>
      </c>
      <c r="D22" s="17" t="s">
        <v>92</v>
      </c>
      <c r="E22" s="26"/>
      <c r="F22" s="27">
        <f>C22*E22</f>
        <v>0</v>
      </c>
    </row>
    <row r="23" spans="1:6" ht="15.5">
      <c r="A23" s="28" t="s">
        <v>16</v>
      </c>
      <c r="B23" s="115" t="s">
        <v>606</v>
      </c>
      <c r="C23" s="116"/>
      <c r="D23" s="116"/>
      <c r="E23" s="116"/>
      <c r="F23" s="117"/>
    </row>
    <row r="24" spans="1:6" ht="29.5" thickBot="1">
      <c r="A24" s="18">
        <v>2</v>
      </c>
      <c r="B24" s="7" t="s">
        <v>419</v>
      </c>
      <c r="C24" s="19">
        <v>23</v>
      </c>
      <c r="D24" s="17" t="s">
        <v>35</v>
      </c>
      <c r="E24" s="26"/>
      <c r="F24" s="27">
        <f>C24*E24</f>
        <v>0</v>
      </c>
    </row>
    <row r="25" spans="1:6" ht="15" thickBot="1">
      <c r="A25" s="140" t="s">
        <v>12</v>
      </c>
      <c r="B25" s="141"/>
      <c r="C25" s="141"/>
      <c r="D25" s="141"/>
      <c r="E25" s="142"/>
      <c r="F25" s="45">
        <f>SUM(F24,F22)</f>
        <v>0</v>
      </c>
    </row>
    <row r="26" spans="1:6" ht="21.5" thickBot="1">
      <c r="A26" s="30" t="s">
        <v>24</v>
      </c>
      <c r="B26" s="31" t="s">
        <v>93</v>
      </c>
      <c r="C26" s="9"/>
      <c r="D26" s="9"/>
      <c r="E26" s="24"/>
      <c r="F26" s="25"/>
    </row>
    <row r="27" spans="1:6" ht="15.5">
      <c r="A27" s="28" t="s">
        <v>15</v>
      </c>
      <c r="B27" s="115" t="s">
        <v>153</v>
      </c>
      <c r="C27" s="116"/>
      <c r="D27" s="116"/>
      <c r="E27" s="116"/>
      <c r="F27" s="117"/>
    </row>
    <row r="28" spans="1:6" ht="29.4" customHeight="1" thickBot="1">
      <c r="A28" s="18">
        <v>1</v>
      </c>
      <c r="B28" s="33" t="s">
        <v>205</v>
      </c>
      <c r="C28" s="34">
        <v>40</v>
      </c>
      <c r="D28" s="35" t="s">
        <v>1</v>
      </c>
      <c r="E28" s="36"/>
      <c r="F28" s="27">
        <f>C28*E28</f>
        <v>0</v>
      </c>
    </row>
    <row r="29" spans="1:6" ht="13.25" customHeight="1">
      <c r="A29" s="28" t="s">
        <v>51</v>
      </c>
      <c r="B29" s="125" t="s">
        <v>154</v>
      </c>
      <c r="C29" s="126"/>
      <c r="D29" s="126"/>
      <c r="E29" s="126"/>
      <c r="F29" s="127"/>
    </row>
    <row r="30" spans="1:6" ht="32.4" customHeight="1" thickBot="1">
      <c r="A30" s="18">
        <v>2</v>
      </c>
      <c r="B30" s="7" t="s">
        <v>451</v>
      </c>
      <c r="C30" s="19">
        <v>41</v>
      </c>
      <c r="D30" s="17" t="s">
        <v>1</v>
      </c>
      <c r="E30" s="26"/>
      <c r="F30" s="27">
        <f>C30*E30</f>
        <v>0</v>
      </c>
    </row>
    <row r="31" spans="1:6" ht="18" customHeight="1">
      <c r="A31" s="28" t="s">
        <v>52</v>
      </c>
      <c r="B31" s="115" t="s">
        <v>148</v>
      </c>
      <c r="C31" s="116"/>
      <c r="D31" s="116"/>
      <c r="E31" s="116"/>
      <c r="F31" s="117"/>
    </row>
    <row r="32" spans="1:6" ht="33" customHeight="1" thickBot="1">
      <c r="A32" s="18">
        <v>3</v>
      </c>
      <c r="B32" s="33" t="s">
        <v>452</v>
      </c>
      <c r="C32" s="34">
        <v>0.5</v>
      </c>
      <c r="D32" s="35" t="s">
        <v>162</v>
      </c>
      <c r="E32" s="36"/>
      <c r="F32" s="27">
        <f>C32*E32</f>
        <v>0</v>
      </c>
    </row>
    <row r="33" spans="1:6" ht="17.399999999999999" customHeight="1">
      <c r="A33" s="28" t="s">
        <v>53</v>
      </c>
      <c r="B33" s="115" t="s">
        <v>155</v>
      </c>
      <c r="C33" s="116"/>
      <c r="D33" s="116"/>
      <c r="E33" s="116"/>
      <c r="F33" s="117"/>
    </row>
    <row r="34" spans="1:6" ht="27" customHeight="1" thickBot="1">
      <c r="A34" s="18">
        <v>4</v>
      </c>
      <c r="B34" s="33" t="s">
        <v>149</v>
      </c>
      <c r="C34" s="34">
        <v>2</v>
      </c>
      <c r="D34" s="35" t="s">
        <v>163</v>
      </c>
      <c r="E34" s="36"/>
      <c r="F34" s="27">
        <f>C34*E34</f>
        <v>0</v>
      </c>
    </row>
    <row r="35" spans="1:6" ht="17" customHeight="1">
      <c r="A35" s="28" t="s">
        <v>186</v>
      </c>
      <c r="B35" s="115" t="s">
        <v>156</v>
      </c>
      <c r="C35" s="116"/>
      <c r="D35" s="116"/>
      <c r="E35" s="116"/>
      <c r="F35" s="117"/>
    </row>
    <row r="36" spans="1:6" ht="45" customHeight="1" thickBot="1">
      <c r="A36" s="18">
        <v>5</v>
      </c>
      <c r="B36" s="33" t="s">
        <v>150</v>
      </c>
      <c r="C36" s="34">
        <v>6</v>
      </c>
      <c r="D36" s="35" t="s">
        <v>163</v>
      </c>
      <c r="E36" s="36"/>
      <c r="F36" s="27">
        <f>C36*E36</f>
        <v>0</v>
      </c>
    </row>
    <row r="37" spans="1:6" ht="20" customHeight="1">
      <c r="A37" s="28" t="s">
        <v>187</v>
      </c>
      <c r="B37" s="125" t="s">
        <v>157</v>
      </c>
      <c r="C37" s="126"/>
      <c r="D37" s="126"/>
      <c r="E37" s="126"/>
      <c r="F37" s="127"/>
    </row>
    <row r="38" spans="1:6" ht="36.65" customHeight="1" thickBot="1">
      <c r="A38" s="18">
        <v>6</v>
      </c>
      <c r="B38" s="7" t="s">
        <v>151</v>
      </c>
      <c r="C38" s="19">
        <v>2</v>
      </c>
      <c r="D38" s="17" t="s">
        <v>163</v>
      </c>
      <c r="E38" s="26"/>
      <c r="F38" s="27">
        <f>C38*E38</f>
        <v>0</v>
      </c>
    </row>
    <row r="39" spans="1:6" ht="20.399999999999999" customHeight="1">
      <c r="A39" s="28" t="s">
        <v>188</v>
      </c>
      <c r="B39" s="115" t="s">
        <v>158</v>
      </c>
      <c r="C39" s="116"/>
      <c r="D39" s="116"/>
      <c r="E39" s="116"/>
      <c r="F39" s="117"/>
    </row>
    <row r="40" spans="1:6" ht="46.25" customHeight="1" thickBot="1">
      <c r="A40" s="18">
        <v>7</v>
      </c>
      <c r="B40" s="33" t="s">
        <v>459</v>
      </c>
      <c r="C40" s="34">
        <v>1</v>
      </c>
      <c r="D40" s="35" t="s">
        <v>164</v>
      </c>
      <c r="E40" s="36"/>
      <c r="F40" s="27">
        <f>C40*E40</f>
        <v>0</v>
      </c>
    </row>
    <row r="41" spans="1:6" ht="18" customHeight="1">
      <c r="A41" s="28" t="s">
        <v>189</v>
      </c>
      <c r="B41" s="125" t="s">
        <v>159</v>
      </c>
      <c r="C41" s="126"/>
      <c r="D41" s="126"/>
      <c r="E41" s="126"/>
      <c r="F41" s="127"/>
    </row>
    <row r="42" spans="1:6" ht="27.65" customHeight="1" thickBot="1">
      <c r="A42" s="18">
        <v>8</v>
      </c>
      <c r="B42" s="7" t="s">
        <v>200</v>
      </c>
      <c r="C42" s="19">
        <v>40</v>
      </c>
      <c r="D42" s="17" t="s">
        <v>4</v>
      </c>
      <c r="E42" s="26"/>
      <c r="F42" s="27">
        <f>C42*E42</f>
        <v>0</v>
      </c>
    </row>
    <row r="43" spans="1:6" ht="18.649999999999999" customHeight="1">
      <c r="A43" s="28" t="s">
        <v>190</v>
      </c>
      <c r="B43" s="115" t="s">
        <v>160</v>
      </c>
      <c r="C43" s="116"/>
      <c r="D43" s="116"/>
      <c r="E43" s="116"/>
      <c r="F43" s="117"/>
    </row>
    <row r="44" spans="1:6" ht="18.649999999999999" customHeight="1" thickBot="1">
      <c r="A44" s="18">
        <v>9</v>
      </c>
      <c r="B44" s="33" t="s">
        <v>460</v>
      </c>
      <c r="C44" s="34">
        <v>85</v>
      </c>
      <c r="D44" s="35" t="s">
        <v>4</v>
      </c>
      <c r="E44" s="36"/>
      <c r="F44" s="27">
        <f>C44*E44</f>
        <v>0</v>
      </c>
    </row>
    <row r="45" spans="1:6" ht="15" thickBot="1">
      <c r="A45" s="140" t="s">
        <v>29</v>
      </c>
      <c r="B45" s="141"/>
      <c r="C45" s="141"/>
      <c r="D45" s="141"/>
      <c r="E45" s="142"/>
      <c r="F45" s="45">
        <f>SUM(F44,F42,F40,F38,F36,F34,F32,F30,F28)</f>
        <v>0</v>
      </c>
    </row>
    <row r="46" spans="1:6" ht="19" thickBot="1">
      <c r="A46" s="137" t="s">
        <v>624</v>
      </c>
      <c r="B46" s="138"/>
      <c r="C46" s="138"/>
      <c r="D46" s="138"/>
      <c r="E46" s="139"/>
      <c r="F46" s="38">
        <f>SUM(F45,F25,F19,F7)</f>
        <v>0</v>
      </c>
    </row>
    <row r="47" spans="1:6">
      <c r="F47" s="60"/>
    </row>
  </sheetData>
  <mergeCells count="25">
    <mergeCell ref="A46:E46"/>
    <mergeCell ref="B23:F23"/>
    <mergeCell ref="A45:E45"/>
    <mergeCell ref="B27:F27"/>
    <mergeCell ref="B29:F29"/>
    <mergeCell ref="B31:F31"/>
    <mergeCell ref="B33:F33"/>
    <mergeCell ref="B35:F35"/>
    <mergeCell ref="B37:F37"/>
    <mergeCell ref="B39:F39"/>
    <mergeCell ref="B41:F41"/>
    <mergeCell ref="B43:F43"/>
    <mergeCell ref="A25:E25"/>
    <mergeCell ref="A1:F1"/>
    <mergeCell ref="A2:F2"/>
    <mergeCell ref="B4:F4"/>
    <mergeCell ref="B5:F5"/>
    <mergeCell ref="A7:E7"/>
    <mergeCell ref="B21:F21"/>
    <mergeCell ref="B17:F17"/>
    <mergeCell ref="A19:E19"/>
    <mergeCell ref="B9:F9"/>
    <mergeCell ref="B11:F11"/>
    <mergeCell ref="B13:F13"/>
    <mergeCell ref="B15:F15"/>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9"/>
  <sheetViews>
    <sheetView topLeftCell="A34" workbookViewId="0">
      <selection activeCell="B50" sqref="B50"/>
    </sheetView>
  </sheetViews>
  <sheetFormatPr defaultRowHeight="14.5"/>
  <cols>
    <col min="1" max="1" width="9.54296875" customWidth="1"/>
    <col min="2" max="2" width="76.36328125" customWidth="1"/>
    <col min="3" max="3" width="12.36328125" customWidth="1"/>
    <col min="4" max="4" width="11.453125" customWidth="1"/>
    <col min="5" max="5" width="15" customWidth="1"/>
    <col min="6" max="6" width="17.453125" customWidth="1"/>
    <col min="7" max="7" width="11.08984375" bestFit="1" customWidth="1"/>
  </cols>
  <sheetData>
    <row r="1" spans="1:6" ht="21.5" thickBot="1">
      <c r="A1" s="119" t="s">
        <v>360</v>
      </c>
      <c r="B1" s="120"/>
      <c r="C1" s="120"/>
      <c r="D1" s="120"/>
      <c r="E1" s="120"/>
      <c r="F1" s="121"/>
    </row>
    <row r="2" spans="1:6" ht="37.5" thickBot="1">
      <c r="A2" s="11" t="s">
        <v>20</v>
      </c>
      <c r="B2" s="12" t="s">
        <v>21</v>
      </c>
      <c r="C2" s="12" t="s">
        <v>3</v>
      </c>
      <c r="D2" s="13" t="s">
        <v>0</v>
      </c>
      <c r="E2" s="12" t="s">
        <v>26</v>
      </c>
      <c r="F2" s="14" t="s">
        <v>13</v>
      </c>
    </row>
    <row r="3" spans="1:6" ht="21.5" thickBot="1">
      <c r="A3" s="30" t="s">
        <v>19</v>
      </c>
      <c r="B3" s="147" t="s">
        <v>44</v>
      </c>
      <c r="C3" s="148"/>
      <c r="D3" s="148"/>
      <c r="E3" s="148"/>
      <c r="F3" s="149"/>
    </row>
    <row r="4" spans="1:6" ht="15.65" customHeight="1">
      <c r="A4" s="28" t="s">
        <v>177</v>
      </c>
      <c r="B4" s="115" t="s">
        <v>572</v>
      </c>
      <c r="C4" s="116"/>
      <c r="D4" s="116"/>
      <c r="E4" s="116"/>
      <c r="F4" s="117"/>
    </row>
    <row r="5" spans="1:6" ht="15" thickBot="1">
      <c r="A5" s="18">
        <v>1</v>
      </c>
      <c r="B5" s="7" t="s">
        <v>511</v>
      </c>
      <c r="C5" s="19">
        <v>30</v>
      </c>
      <c r="D5" s="17" t="s">
        <v>35</v>
      </c>
      <c r="E5" s="26"/>
      <c r="F5" s="27">
        <f>C5*E5</f>
        <v>0</v>
      </c>
    </row>
    <row r="6" spans="1:6" ht="16" thickBot="1">
      <c r="A6" s="28" t="s">
        <v>178</v>
      </c>
      <c r="B6" s="115" t="s">
        <v>573</v>
      </c>
      <c r="C6" s="116"/>
      <c r="D6" s="116"/>
      <c r="E6" s="116"/>
      <c r="F6" s="117"/>
    </row>
    <row r="7" spans="1:6" ht="29.5" thickBot="1">
      <c r="A7" s="105">
        <v>2</v>
      </c>
      <c r="B7" s="33" t="s">
        <v>513</v>
      </c>
      <c r="C7" s="34">
        <v>1066</v>
      </c>
      <c r="D7" s="35" t="s">
        <v>465</v>
      </c>
      <c r="E7" s="36"/>
      <c r="F7" s="36">
        <f>C7*E7</f>
        <v>0</v>
      </c>
    </row>
    <row r="8" spans="1:6" ht="15.5">
      <c r="A8" s="28" t="s">
        <v>178</v>
      </c>
      <c r="B8" s="115" t="s">
        <v>290</v>
      </c>
      <c r="C8" s="116"/>
      <c r="D8" s="116"/>
      <c r="E8" s="116"/>
      <c r="F8" s="117"/>
    </row>
    <row r="9" spans="1:6" ht="29.5" thickBot="1">
      <c r="A9" s="18">
        <v>2</v>
      </c>
      <c r="B9" s="7" t="s">
        <v>291</v>
      </c>
      <c r="C9" s="19">
        <v>5</v>
      </c>
      <c r="D9" s="17" t="s">
        <v>31</v>
      </c>
      <c r="E9" s="26"/>
      <c r="F9" s="27">
        <f>C9*E9</f>
        <v>0</v>
      </c>
    </row>
    <row r="10" spans="1:6" ht="15" thickBot="1">
      <c r="A10" s="150" t="s">
        <v>27</v>
      </c>
      <c r="B10" s="151"/>
      <c r="C10" s="151"/>
      <c r="D10" s="151"/>
      <c r="E10" s="152"/>
      <c r="F10" s="61">
        <f>SUM(F9,F7,F5)</f>
        <v>0</v>
      </c>
    </row>
    <row r="11" spans="1:6" ht="21.5" thickBot="1">
      <c r="A11" s="30" t="s">
        <v>22</v>
      </c>
      <c r="B11" s="31" t="s">
        <v>48</v>
      </c>
      <c r="C11" s="9"/>
      <c r="D11" s="9"/>
      <c r="E11" s="24"/>
      <c r="F11" s="25"/>
    </row>
    <row r="12" spans="1:6" ht="15.5">
      <c r="A12" s="28" t="s">
        <v>11</v>
      </c>
      <c r="B12" s="115" t="s">
        <v>38</v>
      </c>
      <c r="C12" s="116"/>
      <c r="D12" s="116"/>
      <c r="E12" s="116"/>
      <c r="F12" s="117"/>
    </row>
    <row r="13" spans="1:6" ht="44" thickBot="1">
      <c r="A13" s="18">
        <v>1</v>
      </c>
      <c r="B13" s="7" t="s">
        <v>292</v>
      </c>
      <c r="C13" s="19">
        <v>20</v>
      </c>
      <c r="D13" s="17" t="s">
        <v>35</v>
      </c>
      <c r="E13" s="26"/>
      <c r="F13" s="27">
        <f>C13*E13</f>
        <v>0</v>
      </c>
    </row>
    <row r="14" spans="1:6" ht="15.5">
      <c r="A14" s="28" t="s">
        <v>10</v>
      </c>
      <c r="B14" s="115" t="s">
        <v>37</v>
      </c>
      <c r="C14" s="116"/>
      <c r="D14" s="116"/>
      <c r="E14" s="116"/>
      <c r="F14" s="117"/>
    </row>
    <row r="15" spans="1:6" ht="29.5" thickBot="1">
      <c r="A15" s="18">
        <v>2</v>
      </c>
      <c r="B15" s="7" t="s">
        <v>515</v>
      </c>
      <c r="C15" s="19">
        <v>2</v>
      </c>
      <c r="D15" s="17" t="s">
        <v>35</v>
      </c>
      <c r="E15" s="26"/>
      <c r="F15" s="27">
        <f>C15*E15</f>
        <v>0</v>
      </c>
    </row>
    <row r="16" spans="1:6" ht="15.5">
      <c r="A16" s="28" t="s">
        <v>9</v>
      </c>
      <c r="B16" s="115" t="s">
        <v>277</v>
      </c>
      <c r="C16" s="116"/>
      <c r="D16" s="116"/>
      <c r="E16" s="116"/>
      <c r="F16" s="117"/>
    </row>
    <row r="17" spans="1:6" ht="29.5" thickBot="1">
      <c r="A17" s="18">
        <v>3</v>
      </c>
      <c r="B17" s="7" t="s">
        <v>569</v>
      </c>
      <c r="C17" s="19">
        <v>8</v>
      </c>
      <c r="D17" s="17" t="s">
        <v>2</v>
      </c>
      <c r="E17" s="26"/>
      <c r="F17" s="27">
        <f>C17*E17</f>
        <v>0</v>
      </c>
    </row>
    <row r="18" spans="1:6" ht="15.5">
      <c r="A18" s="28" t="s">
        <v>8</v>
      </c>
      <c r="B18" s="115" t="s">
        <v>75</v>
      </c>
      <c r="C18" s="116"/>
      <c r="D18" s="116"/>
      <c r="E18" s="116"/>
      <c r="F18" s="117"/>
    </row>
    <row r="19" spans="1:6" ht="15" thickBot="1">
      <c r="A19" s="18">
        <v>4</v>
      </c>
      <c r="B19" s="7" t="s">
        <v>564</v>
      </c>
      <c r="C19" s="19">
        <v>15</v>
      </c>
      <c r="D19" s="17" t="s">
        <v>2</v>
      </c>
      <c r="E19" s="26"/>
      <c r="F19" s="27">
        <f>C19*E19</f>
        <v>0</v>
      </c>
    </row>
    <row r="20" spans="1:6" ht="15" thickBot="1">
      <c r="A20" s="150" t="s">
        <v>28</v>
      </c>
      <c r="B20" s="151"/>
      <c r="C20" s="151"/>
      <c r="D20" s="151"/>
      <c r="E20" s="152"/>
      <c r="F20" s="61">
        <f>SUM(F19,F17,F15,F13)</f>
        <v>0</v>
      </c>
    </row>
    <row r="21" spans="1:6" ht="21.5" thickBot="1">
      <c r="A21" s="30" t="s">
        <v>23</v>
      </c>
      <c r="B21" s="31" t="s">
        <v>50</v>
      </c>
      <c r="C21" s="9"/>
      <c r="D21" s="9"/>
      <c r="E21" s="24"/>
      <c r="F21" s="25"/>
    </row>
    <row r="22" spans="1:6" ht="15.5">
      <c r="A22" s="28" t="s">
        <v>14</v>
      </c>
      <c r="B22" s="115" t="s">
        <v>577</v>
      </c>
      <c r="C22" s="116"/>
      <c r="D22" s="116"/>
      <c r="E22" s="116"/>
      <c r="F22" s="117"/>
    </row>
    <row r="23" spans="1:6" ht="29.5" thickBot="1">
      <c r="A23" s="18">
        <v>1</v>
      </c>
      <c r="B23" s="7" t="s">
        <v>220</v>
      </c>
      <c r="C23" s="19">
        <v>32</v>
      </c>
      <c r="D23" s="17" t="s">
        <v>471</v>
      </c>
      <c r="E23" s="26"/>
      <c r="F23" s="27">
        <f>C23*E23</f>
        <v>0</v>
      </c>
    </row>
    <row r="24" spans="1:6" ht="15.5">
      <c r="A24" s="28" t="s">
        <v>16</v>
      </c>
      <c r="B24" s="146" t="s">
        <v>467</v>
      </c>
      <c r="C24" s="146"/>
      <c r="D24" s="146"/>
      <c r="E24" s="146"/>
      <c r="F24" s="146"/>
    </row>
    <row r="25" spans="1:6" ht="29.5" thickBot="1">
      <c r="A25" s="18">
        <v>2</v>
      </c>
      <c r="B25" s="65" t="s">
        <v>576</v>
      </c>
      <c r="C25" s="66">
        <v>53</v>
      </c>
      <c r="D25" s="67" t="s">
        <v>31</v>
      </c>
      <c r="E25" s="68"/>
      <c r="F25" s="27">
        <f>C25*E25</f>
        <v>0</v>
      </c>
    </row>
    <row r="26" spans="1:6" ht="15.5">
      <c r="A26" s="28" t="s">
        <v>17</v>
      </c>
      <c r="B26" s="115" t="s">
        <v>293</v>
      </c>
      <c r="C26" s="116"/>
      <c r="D26" s="116"/>
      <c r="E26" s="116"/>
      <c r="F26" s="117"/>
    </row>
    <row r="27" spans="1:6" ht="29.5" thickBot="1">
      <c r="A27" s="18">
        <v>3</v>
      </c>
      <c r="B27" s="7" t="s">
        <v>486</v>
      </c>
      <c r="C27" s="19">
        <v>352</v>
      </c>
      <c r="D27" s="17" t="s">
        <v>35</v>
      </c>
      <c r="E27" s="26"/>
      <c r="F27" s="27">
        <f>C27*E27</f>
        <v>0</v>
      </c>
    </row>
    <row r="28" spans="1:6" ht="15.5">
      <c r="A28" s="28" t="s">
        <v>18</v>
      </c>
      <c r="B28" s="115" t="s">
        <v>468</v>
      </c>
      <c r="C28" s="116"/>
      <c r="D28" s="116"/>
      <c r="E28" s="116"/>
      <c r="F28" s="117"/>
    </row>
    <row r="29" spans="1:6" ht="29.5" thickBot="1">
      <c r="A29" s="18">
        <v>4</v>
      </c>
      <c r="B29" s="65" t="s">
        <v>578</v>
      </c>
      <c r="C29" s="19">
        <v>352</v>
      </c>
      <c r="D29" s="17" t="s">
        <v>35</v>
      </c>
      <c r="E29" s="65"/>
      <c r="F29" s="27">
        <f>C29*E29</f>
        <v>0</v>
      </c>
    </row>
    <row r="30" spans="1:6" ht="15" thickBot="1">
      <c r="A30" s="150" t="s">
        <v>12</v>
      </c>
      <c r="B30" s="151"/>
      <c r="C30" s="151"/>
      <c r="D30" s="151"/>
      <c r="E30" s="152"/>
      <c r="F30" s="61">
        <f>SUM(F29,F27,F25,F23)</f>
        <v>0</v>
      </c>
    </row>
    <row r="31" spans="1:6" ht="21.5" thickBot="1">
      <c r="A31" s="30" t="s">
        <v>24</v>
      </c>
      <c r="B31" s="31" t="s">
        <v>49</v>
      </c>
      <c r="C31" s="9"/>
      <c r="D31" s="9"/>
      <c r="E31" s="24"/>
      <c r="F31" s="25"/>
    </row>
    <row r="32" spans="1:6" ht="15.5">
      <c r="A32" s="28" t="s">
        <v>15</v>
      </c>
      <c r="B32" s="115" t="s">
        <v>294</v>
      </c>
      <c r="C32" s="116"/>
      <c r="D32" s="116"/>
      <c r="E32" s="116"/>
      <c r="F32" s="117"/>
    </row>
    <row r="33" spans="1:7" ht="50" customHeight="1" thickBot="1">
      <c r="A33" s="18">
        <v>1</v>
      </c>
      <c r="B33" s="7" t="s">
        <v>432</v>
      </c>
      <c r="C33" s="19">
        <v>9</v>
      </c>
      <c r="D33" s="17" t="s">
        <v>35</v>
      </c>
      <c r="E33" s="26"/>
      <c r="F33" s="27">
        <f>C33*E33</f>
        <v>0</v>
      </c>
    </row>
    <row r="34" spans="1:7" ht="15" thickBot="1">
      <c r="A34" s="150" t="s">
        <v>29</v>
      </c>
      <c r="B34" s="151"/>
      <c r="C34" s="151"/>
      <c r="D34" s="151"/>
      <c r="E34" s="152"/>
      <c r="F34" s="61">
        <f>SUM(F33)</f>
        <v>0</v>
      </c>
    </row>
    <row r="35" spans="1:7" ht="21.5" thickBot="1">
      <c r="A35" s="30" t="s">
        <v>25</v>
      </c>
      <c r="B35" s="31" t="s">
        <v>74</v>
      </c>
      <c r="C35" s="9"/>
      <c r="D35" s="9"/>
      <c r="E35" s="24"/>
      <c r="F35" s="25"/>
    </row>
    <row r="36" spans="1:7" ht="15.5">
      <c r="A36" s="28" t="s">
        <v>54</v>
      </c>
      <c r="B36" s="115" t="s">
        <v>295</v>
      </c>
      <c r="C36" s="116"/>
      <c r="D36" s="116"/>
      <c r="E36" s="116"/>
      <c r="F36" s="117"/>
    </row>
    <row r="37" spans="1:7" ht="29.5" thickBot="1">
      <c r="A37" s="32">
        <v>1</v>
      </c>
      <c r="B37" s="33" t="s">
        <v>216</v>
      </c>
      <c r="C37" s="34">
        <v>18.600000000000001</v>
      </c>
      <c r="D37" s="35" t="s">
        <v>35</v>
      </c>
      <c r="E37" s="36"/>
      <c r="F37" s="27">
        <f>C37*E37</f>
        <v>0</v>
      </c>
    </row>
    <row r="38" spans="1:7" ht="15.5">
      <c r="A38" s="28" t="s">
        <v>55</v>
      </c>
      <c r="B38" s="125" t="s">
        <v>296</v>
      </c>
      <c r="C38" s="126"/>
      <c r="D38" s="126"/>
      <c r="E38" s="126"/>
      <c r="F38" s="127"/>
    </row>
    <row r="39" spans="1:7" ht="29.5" thickBot="1">
      <c r="A39" s="32">
        <v>2</v>
      </c>
      <c r="B39" s="33" t="s">
        <v>230</v>
      </c>
      <c r="C39" s="63">
        <v>4.7</v>
      </c>
      <c r="D39" s="35" t="s">
        <v>35</v>
      </c>
      <c r="E39" s="36"/>
      <c r="F39" s="27">
        <f>C39*E39</f>
        <v>0</v>
      </c>
    </row>
    <row r="40" spans="1:7" ht="15" thickBot="1">
      <c r="A40" s="150" t="s">
        <v>193</v>
      </c>
      <c r="B40" s="151"/>
      <c r="C40" s="151"/>
      <c r="D40" s="151"/>
      <c r="E40" s="152"/>
      <c r="F40" s="61">
        <f>SUM(F39,F37)</f>
        <v>0</v>
      </c>
    </row>
    <row r="41" spans="1:7" ht="21.5" thickBot="1">
      <c r="A41" s="39" t="s">
        <v>30</v>
      </c>
      <c r="B41" s="31" t="s">
        <v>89</v>
      </c>
      <c r="C41" s="9"/>
      <c r="D41" s="9"/>
      <c r="E41" s="24"/>
      <c r="F41" s="25"/>
    </row>
    <row r="42" spans="1:7" ht="15.75" customHeight="1">
      <c r="A42" s="28" t="s">
        <v>68</v>
      </c>
      <c r="B42" s="115" t="s">
        <v>599</v>
      </c>
      <c r="C42" s="116"/>
      <c r="D42" s="116"/>
      <c r="E42" s="116"/>
      <c r="F42" s="117"/>
    </row>
    <row r="43" spans="1:7" ht="15.75" customHeight="1" thickBot="1">
      <c r="A43" s="18">
        <v>1</v>
      </c>
      <c r="B43" s="56" t="s">
        <v>598</v>
      </c>
      <c r="C43" s="19">
        <v>0.6</v>
      </c>
      <c r="D43" s="17" t="s">
        <v>31</v>
      </c>
      <c r="E43" s="26"/>
      <c r="F43" s="27">
        <f>C43*E43</f>
        <v>0</v>
      </c>
    </row>
    <row r="44" spans="1:7" ht="15.5">
      <c r="A44" s="28" t="s">
        <v>69</v>
      </c>
      <c r="B44" s="115" t="s">
        <v>47</v>
      </c>
      <c r="C44" s="116"/>
      <c r="D44" s="116"/>
      <c r="E44" s="116"/>
      <c r="F44" s="117"/>
    </row>
    <row r="45" spans="1:7" ht="58.5" thickBot="1">
      <c r="A45" s="18">
        <v>2</v>
      </c>
      <c r="B45" s="56" t="s">
        <v>600</v>
      </c>
      <c r="C45" s="19">
        <v>1</v>
      </c>
      <c r="D45" s="17" t="s">
        <v>95</v>
      </c>
      <c r="E45" s="26"/>
      <c r="F45" s="27">
        <f>C45*E45</f>
        <v>0</v>
      </c>
    </row>
    <row r="46" spans="1:7" ht="15" thickBot="1">
      <c r="A46" s="150" t="s">
        <v>34</v>
      </c>
      <c r="B46" s="151"/>
      <c r="C46" s="151"/>
      <c r="D46" s="151"/>
      <c r="E46" s="152"/>
      <c r="F46" s="61">
        <f>SUM(F45,F43)</f>
        <v>0</v>
      </c>
      <c r="G46" s="60"/>
    </row>
    <row r="47" spans="1:7" ht="19" thickBot="1">
      <c r="A47" s="137" t="s">
        <v>402</v>
      </c>
      <c r="B47" s="138"/>
      <c r="C47" s="138"/>
      <c r="D47" s="138"/>
      <c r="E47" s="139"/>
      <c r="F47" s="38">
        <f>SUM(F46,F40,F34,F30,F20,F10)</f>
        <v>0</v>
      </c>
    </row>
    <row r="48" spans="1:7">
      <c r="F48" s="60"/>
    </row>
    <row r="49" spans="6:6">
      <c r="F49" s="60"/>
    </row>
  </sheetData>
  <mergeCells count="25">
    <mergeCell ref="A47:E47"/>
    <mergeCell ref="A46:E46"/>
    <mergeCell ref="B26:F26"/>
    <mergeCell ref="B28:F28"/>
    <mergeCell ref="A30:E30"/>
    <mergeCell ref="B32:F32"/>
    <mergeCell ref="A34:E34"/>
    <mergeCell ref="B36:F36"/>
    <mergeCell ref="B38:F38"/>
    <mergeCell ref="A40:E40"/>
    <mergeCell ref="B42:F42"/>
    <mergeCell ref="B44:F44"/>
    <mergeCell ref="B24:F24"/>
    <mergeCell ref="A1:F1"/>
    <mergeCell ref="B3:F3"/>
    <mergeCell ref="B4:F4"/>
    <mergeCell ref="B8:F8"/>
    <mergeCell ref="A10:E10"/>
    <mergeCell ref="B12:F12"/>
    <mergeCell ref="B14:F14"/>
    <mergeCell ref="B16:F16"/>
    <mergeCell ref="B18:F18"/>
    <mergeCell ref="A20:E20"/>
    <mergeCell ref="B22:F22"/>
    <mergeCell ref="B6:F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4"/>
  <sheetViews>
    <sheetView topLeftCell="A38" workbookViewId="0">
      <selection activeCell="C55" sqref="C55"/>
    </sheetView>
  </sheetViews>
  <sheetFormatPr defaultRowHeight="14.5"/>
  <cols>
    <col min="1" max="1" width="9.54296875" customWidth="1"/>
    <col min="2" max="2" width="77.54296875" customWidth="1"/>
    <col min="3" max="3" width="12.36328125" customWidth="1"/>
    <col min="4" max="4" width="11.453125" customWidth="1"/>
    <col min="5" max="5" width="15" customWidth="1"/>
    <col min="6" max="6" width="17.453125" customWidth="1"/>
  </cols>
  <sheetData>
    <row r="1" spans="1:6" ht="21.5" thickBot="1">
      <c r="A1" s="119" t="s">
        <v>359</v>
      </c>
      <c r="B1" s="120"/>
      <c r="C1" s="120"/>
      <c r="D1" s="120"/>
      <c r="E1" s="120"/>
      <c r="F1" s="121"/>
    </row>
    <row r="2" spans="1:6" ht="37.5" thickBot="1">
      <c r="A2" s="11" t="s">
        <v>20</v>
      </c>
      <c r="B2" s="12" t="s">
        <v>21</v>
      </c>
      <c r="C2" s="12" t="s">
        <v>3</v>
      </c>
      <c r="D2" s="13" t="s">
        <v>0</v>
      </c>
      <c r="E2" s="12" t="s">
        <v>26</v>
      </c>
      <c r="F2" s="14" t="s">
        <v>13</v>
      </c>
    </row>
    <row r="3" spans="1:6" ht="21.5" thickBot="1">
      <c r="A3" s="30" t="s">
        <v>19</v>
      </c>
      <c r="B3" s="147" t="s">
        <v>44</v>
      </c>
      <c r="C3" s="148"/>
      <c r="D3" s="148"/>
      <c r="E3" s="148"/>
      <c r="F3" s="149"/>
    </row>
    <row r="4" spans="1:6" ht="15.65" customHeight="1">
      <c r="A4" s="28" t="s">
        <v>177</v>
      </c>
      <c r="B4" s="115" t="s">
        <v>581</v>
      </c>
      <c r="C4" s="116"/>
      <c r="D4" s="116"/>
      <c r="E4" s="116"/>
      <c r="F4" s="117"/>
    </row>
    <row r="5" spans="1:6" ht="29.5" thickBot="1">
      <c r="A5" s="18">
        <v>1</v>
      </c>
      <c r="B5" s="7" t="s">
        <v>582</v>
      </c>
      <c r="C5" s="19">
        <v>100</v>
      </c>
      <c r="D5" s="17" t="s">
        <v>35</v>
      </c>
      <c r="E5" s="26"/>
      <c r="F5" s="27">
        <f>C5*E5</f>
        <v>0</v>
      </c>
    </row>
    <row r="6" spans="1:6" ht="15.5">
      <c r="A6" s="28" t="s">
        <v>178</v>
      </c>
      <c r="B6" s="115" t="s">
        <v>514</v>
      </c>
      <c r="C6" s="116"/>
      <c r="D6" s="116"/>
      <c r="E6" s="116"/>
      <c r="F6" s="117"/>
    </row>
    <row r="7" spans="1:6" ht="44" thickBot="1">
      <c r="A7" s="62">
        <v>2</v>
      </c>
      <c r="B7" s="33" t="s">
        <v>498</v>
      </c>
      <c r="C7" s="34">
        <v>1066</v>
      </c>
      <c r="D7" s="35" t="s">
        <v>465</v>
      </c>
      <c r="E7" s="36"/>
      <c r="F7" s="36">
        <f>C7*E7</f>
        <v>0</v>
      </c>
    </row>
    <row r="8" spans="1:6" ht="15.5">
      <c r="A8" s="64" t="s">
        <v>179</v>
      </c>
      <c r="B8" s="115" t="s">
        <v>499</v>
      </c>
      <c r="C8" s="116"/>
      <c r="D8" s="116"/>
      <c r="E8" s="116"/>
      <c r="F8" s="117"/>
    </row>
    <row r="9" spans="1:6" ht="29.5" thickBot="1">
      <c r="A9" s="18">
        <v>3</v>
      </c>
      <c r="B9" s="7" t="s">
        <v>500</v>
      </c>
      <c r="C9" s="19">
        <v>2</v>
      </c>
      <c r="D9" s="17" t="s">
        <v>31</v>
      </c>
      <c r="E9" s="26"/>
      <c r="F9" s="27">
        <f>C9*E9</f>
        <v>0</v>
      </c>
    </row>
    <row r="10" spans="1:6" ht="15.5">
      <c r="A10" s="28" t="s">
        <v>180</v>
      </c>
      <c r="B10" s="115" t="s">
        <v>274</v>
      </c>
      <c r="C10" s="116"/>
      <c r="D10" s="116"/>
      <c r="E10" s="116"/>
      <c r="F10" s="117"/>
    </row>
    <row r="11" spans="1:6" ht="44" thickBot="1">
      <c r="A11" s="18">
        <v>4</v>
      </c>
      <c r="B11" s="7" t="s">
        <v>275</v>
      </c>
      <c r="C11" s="19">
        <v>0.75</v>
      </c>
      <c r="D11" s="17" t="s">
        <v>31</v>
      </c>
      <c r="E11" s="26"/>
      <c r="F11" s="27">
        <f>C11*E11</f>
        <v>0</v>
      </c>
    </row>
    <row r="12" spans="1:6" ht="15" thickBot="1">
      <c r="A12" s="150" t="s">
        <v>27</v>
      </c>
      <c r="B12" s="151"/>
      <c r="C12" s="151"/>
      <c r="D12" s="151"/>
      <c r="E12" s="152"/>
      <c r="F12" s="61">
        <f>SUM(F11,F9,F5,F7)</f>
        <v>0</v>
      </c>
    </row>
    <row r="13" spans="1:6" ht="21.5" thickBot="1">
      <c r="A13" s="30" t="s">
        <v>22</v>
      </c>
      <c r="B13" s="31" t="s">
        <v>48</v>
      </c>
      <c r="C13" s="9"/>
      <c r="D13" s="9"/>
      <c r="E13" s="24"/>
      <c r="F13" s="25"/>
    </row>
    <row r="14" spans="1:6" ht="15.5">
      <c r="A14" s="28" t="s">
        <v>11</v>
      </c>
      <c r="B14" s="115" t="s">
        <v>38</v>
      </c>
      <c r="C14" s="116"/>
      <c r="D14" s="116"/>
      <c r="E14" s="116"/>
      <c r="F14" s="117"/>
    </row>
    <row r="15" spans="1:6" ht="44" thickBot="1">
      <c r="A15" s="18">
        <v>1</v>
      </c>
      <c r="B15" s="7" t="s">
        <v>276</v>
      </c>
      <c r="C15" s="19">
        <v>21</v>
      </c>
      <c r="D15" s="17" t="s">
        <v>35</v>
      </c>
      <c r="E15" s="26"/>
      <c r="F15" s="27">
        <f>C15*E15</f>
        <v>0</v>
      </c>
    </row>
    <row r="16" spans="1:6" ht="15.5">
      <c r="A16" s="28" t="s">
        <v>10</v>
      </c>
      <c r="B16" s="115" t="s">
        <v>414</v>
      </c>
      <c r="C16" s="116"/>
      <c r="D16" s="116"/>
      <c r="E16" s="116"/>
      <c r="F16" s="117"/>
    </row>
    <row r="17" spans="1:6" ht="15" thickBot="1">
      <c r="A17" s="18">
        <v>2</v>
      </c>
      <c r="B17" s="7" t="s">
        <v>395</v>
      </c>
      <c r="C17" s="19">
        <v>6</v>
      </c>
      <c r="D17" s="17" t="s">
        <v>1</v>
      </c>
      <c r="E17" s="26"/>
      <c r="F17" s="27">
        <f>C17*E17</f>
        <v>0</v>
      </c>
    </row>
    <row r="18" spans="1:6" ht="15.5">
      <c r="A18" s="28" t="s">
        <v>9</v>
      </c>
      <c r="B18" s="115" t="s">
        <v>37</v>
      </c>
      <c r="C18" s="116"/>
      <c r="D18" s="116"/>
      <c r="E18" s="116"/>
      <c r="F18" s="117"/>
    </row>
    <row r="19" spans="1:6" ht="29.5" thickBot="1">
      <c r="A19" s="18">
        <v>3</v>
      </c>
      <c r="B19" s="7" t="s">
        <v>415</v>
      </c>
      <c r="C19" s="19">
        <v>1</v>
      </c>
      <c r="D19" s="17" t="s">
        <v>35</v>
      </c>
      <c r="E19" s="26"/>
      <c r="F19" s="27">
        <f>C19*E19</f>
        <v>0</v>
      </c>
    </row>
    <row r="20" spans="1:6" ht="15.5">
      <c r="A20" s="28" t="s">
        <v>8</v>
      </c>
      <c r="B20" s="115" t="s">
        <v>277</v>
      </c>
      <c r="C20" s="116"/>
      <c r="D20" s="116"/>
      <c r="E20" s="116"/>
      <c r="F20" s="117"/>
    </row>
    <row r="21" spans="1:6" ht="29.5" thickBot="1">
      <c r="A21" s="18">
        <v>4</v>
      </c>
      <c r="B21" s="7" t="s">
        <v>437</v>
      </c>
      <c r="C21" s="19">
        <v>10</v>
      </c>
      <c r="D21" s="17" t="s">
        <v>2</v>
      </c>
      <c r="E21" s="26"/>
      <c r="F21" s="27">
        <f>C21*E21</f>
        <v>0</v>
      </c>
    </row>
    <row r="22" spans="1:6" ht="15.5">
      <c r="A22" s="28" t="s">
        <v>7</v>
      </c>
      <c r="B22" s="115" t="s">
        <v>278</v>
      </c>
      <c r="C22" s="116"/>
      <c r="D22" s="116"/>
      <c r="E22" s="116"/>
      <c r="F22" s="117"/>
    </row>
    <row r="23" spans="1:6" ht="15" thickBot="1">
      <c r="A23" s="18">
        <v>5</v>
      </c>
      <c r="B23" s="7" t="s">
        <v>396</v>
      </c>
      <c r="C23" s="19">
        <v>40</v>
      </c>
      <c r="D23" s="17" t="s">
        <v>2</v>
      </c>
      <c r="E23" s="26"/>
      <c r="F23" s="27">
        <f>C23*E23</f>
        <v>0</v>
      </c>
    </row>
    <row r="24" spans="1:6" ht="15.5">
      <c r="A24" s="28" t="s">
        <v>6</v>
      </c>
      <c r="B24" s="115" t="s">
        <v>279</v>
      </c>
      <c r="C24" s="116"/>
      <c r="D24" s="116"/>
      <c r="E24" s="116"/>
      <c r="F24" s="117"/>
    </row>
    <row r="25" spans="1:6" ht="15" thickBot="1">
      <c r="A25" s="18">
        <v>6</v>
      </c>
      <c r="B25" s="7" t="s">
        <v>279</v>
      </c>
      <c r="C25" s="19">
        <v>2</v>
      </c>
      <c r="D25" s="17" t="s">
        <v>2</v>
      </c>
      <c r="E25" s="26"/>
      <c r="F25" s="27">
        <f>C25*E25</f>
        <v>0</v>
      </c>
    </row>
    <row r="26" spans="1:6" ht="15" thickBot="1">
      <c r="A26" s="150" t="s">
        <v>28</v>
      </c>
      <c r="B26" s="151"/>
      <c r="C26" s="151"/>
      <c r="D26" s="151"/>
      <c r="E26" s="152"/>
      <c r="F26" s="61">
        <f>SUM(F25,F23,F21,F19,F17,F15)</f>
        <v>0</v>
      </c>
    </row>
    <row r="27" spans="1:6" ht="21.5" thickBot="1">
      <c r="A27" s="30" t="s">
        <v>23</v>
      </c>
      <c r="B27" s="31" t="s">
        <v>50</v>
      </c>
      <c r="C27" s="9"/>
      <c r="D27" s="9"/>
      <c r="E27" s="24"/>
      <c r="F27" s="25"/>
    </row>
    <row r="28" spans="1:6" ht="15.5">
      <c r="A28" s="28" t="s">
        <v>14</v>
      </c>
      <c r="B28" s="115" t="s">
        <v>280</v>
      </c>
      <c r="C28" s="116"/>
      <c r="D28" s="116"/>
      <c r="E28" s="116"/>
      <c r="F28" s="117"/>
    </row>
    <row r="29" spans="1:6" ht="29.5" thickBot="1">
      <c r="A29" s="18">
        <v>1</v>
      </c>
      <c r="B29" s="7" t="s">
        <v>281</v>
      </c>
      <c r="C29" s="19">
        <v>17</v>
      </c>
      <c r="D29" s="17" t="s">
        <v>461</v>
      </c>
      <c r="E29" s="26"/>
      <c r="F29" s="27">
        <f>C29*E29</f>
        <v>0</v>
      </c>
    </row>
    <row r="30" spans="1:6" ht="15.5">
      <c r="A30" s="28" t="s">
        <v>16</v>
      </c>
      <c r="B30" s="115" t="s">
        <v>303</v>
      </c>
      <c r="C30" s="116"/>
      <c r="D30" s="116"/>
      <c r="E30" s="116"/>
      <c r="F30" s="117"/>
    </row>
    <row r="31" spans="1:6" ht="29.5" thickBot="1">
      <c r="A31" s="18">
        <v>2</v>
      </c>
      <c r="B31" s="7" t="s">
        <v>220</v>
      </c>
      <c r="C31" s="19">
        <v>48</v>
      </c>
      <c r="D31" s="17" t="s">
        <v>461</v>
      </c>
      <c r="E31" s="26"/>
      <c r="F31" s="27">
        <f>C31*E31</f>
        <v>0</v>
      </c>
    </row>
    <row r="32" spans="1:6" ht="15.5">
      <c r="A32" s="28" t="s">
        <v>17</v>
      </c>
      <c r="B32" s="115" t="s">
        <v>282</v>
      </c>
      <c r="C32" s="116"/>
      <c r="D32" s="116"/>
      <c r="E32" s="116"/>
      <c r="F32" s="117"/>
    </row>
    <row r="33" spans="1:6" ht="29.5" thickBot="1">
      <c r="A33" s="18">
        <v>3</v>
      </c>
      <c r="B33" s="65" t="s">
        <v>485</v>
      </c>
      <c r="C33" s="19">
        <v>107</v>
      </c>
      <c r="D33" s="17" t="s">
        <v>31</v>
      </c>
      <c r="E33" s="26"/>
      <c r="F33" s="27">
        <f>C33*E33</f>
        <v>0</v>
      </c>
    </row>
    <row r="34" spans="1:6" ht="15.5">
      <c r="A34" s="28" t="s">
        <v>18</v>
      </c>
      <c r="B34" s="115" t="s">
        <v>501</v>
      </c>
      <c r="C34" s="116"/>
      <c r="D34" s="116"/>
      <c r="E34" s="116"/>
      <c r="F34" s="117"/>
    </row>
    <row r="35" spans="1:6" ht="29.5" thickBot="1">
      <c r="A35" s="18">
        <v>4</v>
      </c>
      <c r="B35" s="7" t="s">
        <v>486</v>
      </c>
      <c r="C35" s="19">
        <v>533</v>
      </c>
      <c r="D35" s="17" t="s">
        <v>35</v>
      </c>
      <c r="E35" s="26"/>
      <c r="F35" s="27">
        <f>C35*E35</f>
        <v>0</v>
      </c>
    </row>
    <row r="36" spans="1:6" ht="15.5">
      <c r="A36" s="28" t="s">
        <v>174</v>
      </c>
      <c r="B36" s="146" t="s">
        <v>466</v>
      </c>
      <c r="C36" s="146"/>
      <c r="D36" s="146"/>
      <c r="E36" s="146"/>
      <c r="F36" s="146"/>
    </row>
    <row r="37" spans="1:6" ht="29.5" thickBot="1">
      <c r="A37" s="18">
        <v>5</v>
      </c>
      <c r="B37" s="33" t="s">
        <v>469</v>
      </c>
      <c r="C37" s="34">
        <v>533</v>
      </c>
      <c r="D37" s="35" t="s">
        <v>35</v>
      </c>
      <c r="E37" s="36"/>
      <c r="F37" s="36">
        <f>C37*E37</f>
        <v>0</v>
      </c>
    </row>
    <row r="38" spans="1:6" ht="15.5">
      <c r="A38" s="28" t="s">
        <v>175</v>
      </c>
      <c r="B38" s="125" t="s">
        <v>283</v>
      </c>
      <c r="C38" s="126"/>
      <c r="D38" s="126"/>
      <c r="E38" s="126"/>
      <c r="F38" s="127"/>
    </row>
    <row r="39" spans="1:6" ht="15" thickBot="1">
      <c r="A39" s="18">
        <v>6</v>
      </c>
      <c r="B39" s="7" t="s">
        <v>284</v>
      </c>
      <c r="C39" s="19">
        <v>16</v>
      </c>
      <c r="D39" s="17" t="s">
        <v>35</v>
      </c>
      <c r="E39" s="26"/>
      <c r="F39" s="27">
        <f>C39*E39</f>
        <v>0</v>
      </c>
    </row>
    <row r="40" spans="1:6" ht="15" thickBot="1">
      <c r="A40" s="150" t="s">
        <v>12</v>
      </c>
      <c r="B40" s="151"/>
      <c r="C40" s="151"/>
      <c r="D40" s="151"/>
      <c r="E40" s="152"/>
      <c r="F40" s="61">
        <f>SUM(F39,F37,F35,F33,F31,F29)</f>
        <v>0</v>
      </c>
    </row>
    <row r="41" spans="1:6" ht="21.5" thickBot="1">
      <c r="A41" s="30" t="s">
        <v>24</v>
      </c>
      <c r="B41" s="31" t="s">
        <v>285</v>
      </c>
      <c r="C41" s="9"/>
      <c r="D41" s="9"/>
      <c r="E41" s="24"/>
      <c r="F41" s="25"/>
    </row>
    <row r="42" spans="1:6" ht="15.5">
      <c r="A42" s="28" t="s">
        <v>15</v>
      </c>
      <c r="B42" s="115" t="s">
        <v>40</v>
      </c>
      <c r="C42" s="116"/>
      <c r="D42" s="116"/>
      <c r="E42" s="116"/>
      <c r="F42" s="117"/>
    </row>
    <row r="43" spans="1:6" ht="48" customHeight="1" thickBot="1">
      <c r="A43" s="18">
        <v>1</v>
      </c>
      <c r="B43" s="7" t="s">
        <v>432</v>
      </c>
      <c r="C43" s="19">
        <v>24</v>
      </c>
      <c r="D43" s="17" t="s">
        <v>35</v>
      </c>
      <c r="E43" s="26"/>
      <c r="F43" s="27">
        <f>C43*E43</f>
        <v>0</v>
      </c>
    </row>
    <row r="44" spans="1:6" ht="15" thickBot="1">
      <c r="A44" s="150" t="s">
        <v>29</v>
      </c>
      <c r="B44" s="151"/>
      <c r="C44" s="151"/>
      <c r="D44" s="151"/>
      <c r="E44" s="152"/>
      <c r="F44" s="61">
        <f>SUM(F43)</f>
        <v>0</v>
      </c>
    </row>
    <row r="45" spans="1:6" ht="21.5" thickBot="1">
      <c r="A45" s="30" t="s">
        <v>25</v>
      </c>
      <c r="B45" s="31" t="s">
        <v>74</v>
      </c>
      <c r="C45" s="9"/>
      <c r="D45" s="9"/>
      <c r="E45" s="24"/>
      <c r="F45" s="25"/>
    </row>
    <row r="46" spans="1:6" ht="15.5">
      <c r="A46" s="28" t="s">
        <v>54</v>
      </c>
      <c r="B46" s="115" t="s">
        <v>286</v>
      </c>
      <c r="C46" s="116"/>
      <c r="D46" s="116"/>
      <c r="E46" s="116"/>
      <c r="F46" s="117"/>
    </row>
    <row r="47" spans="1:6" ht="29.5" thickBot="1">
      <c r="A47" s="18">
        <v>1</v>
      </c>
      <c r="B47" s="33" t="s">
        <v>287</v>
      </c>
      <c r="C47" s="34">
        <v>2.2000000000000002</v>
      </c>
      <c r="D47" s="35" t="s">
        <v>35</v>
      </c>
      <c r="E47" s="36"/>
      <c r="F47" s="27">
        <f>C47*E47</f>
        <v>0</v>
      </c>
    </row>
    <row r="48" spans="1:6" ht="15" thickBot="1">
      <c r="A48" s="150" t="s">
        <v>193</v>
      </c>
      <c r="B48" s="151"/>
      <c r="C48" s="151"/>
      <c r="D48" s="151"/>
      <c r="E48" s="152"/>
      <c r="F48" s="61">
        <f>SUM(F47)</f>
        <v>0</v>
      </c>
    </row>
    <row r="49" spans="1:6" ht="21.5" thickBot="1">
      <c r="A49" s="30" t="s">
        <v>30</v>
      </c>
      <c r="B49" s="31" t="s">
        <v>46</v>
      </c>
      <c r="C49" s="9"/>
      <c r="D49" s="9"/>
      <c r="E49" s="24"/>
      <c r="F49" s="25"/>
    </row>
    <row r="50" spans="1:6" ht="15.5">
      <c r="A50" s="28" t="s">
        <v>57</v>
      </c>
      <c r="B50" s="115" t="s">
        <v>288</v>
      </c>
      <c r="C50" s="116"/>
      <c r="D50" s="116"/>
      <c r="E50" s="116"/>
      <c r="F50" s="117"/>
    </row>
    <row r="51" spans="1:6" ht="15" thickBot="1">
      <c r="A51" s="18">
        <v>1</v>
      </c>
      <c r="B51" s="33" t="s">
        <v>289</v>
      </c>
      <c r="C51" s="34">
        <v>1</v>
      </c>
      <c r="D51" s="35" t="s">
        <v>5</v>
      </c>
      <c r="E51" s="36"/>
      <c r="F51" s="27">
        <f>C51*E51</f>
        <v>0</v>
      </c>
    </row>
    <row r="52" spans="1:6" ht="15" thickBot="1">
      <c r="A52" s="150" t="s">
        <v>34</v>
      </c>
      <c r="B52" s="151"/>
      <c r="C52" s="151"/>
      <c r="D52" s="151"/>
      <c r="E52" s="152"/>
      <c r="F52" s="61">
        <f>SUM(F51)</f>
        <v>0</v>
      </c>
    </row>
    <row r="53" spans="1:6" ht="19" thickBot="1">
      <c r="A53" s="137" t="s">
        <v>402</v>
      </c>
      <c r="B53" s="138"/>
      <c r="C53" s="138"/>
      <c r="D53" s="138"/>
      <c r="E53" s="139"/>
      <c r="F53" s="38">
        <f>SUM(F52,F48,F44,F40,F26,F12)</f>
        <v>0</v>
      </c>
    </row>
    <row r="54" spans="1:6">
      <c r="F54" s="60"/>
    </row>
  </sheetData>
  <mergeCells count="28">
    <mergeCell ref="A53:E53"/>
    <mergeCell ref="B46:F46"/>
    <mergeCell ref="A48:E48"/>
    <mergeCell ref="B50:F50"/>
    <mergeCell ref="A52:E52"/>
    <mergeCell ref="A44:E44"/>
    <mergeCell ref="A26:E26"/>
    <mergeCell ref="B28:F28"/>
    <mergeCell ref="B30:F30"/>
    <mergeCell ref="B32:F32"/>
    <mergeCell ref="B34:F34"/>
    <mergeCell ref="B36:F36"/>
    <mergeCell ref="B38:F38"/>
    <mergeCell ref="A40:E40"/>
    <mergeCell ref="B42:F42"/>
    <mergeCell ref="B24:F24"/>
    <mergeCell ref="A1:F1"/>
    <mergeCell ref="B3:F3"/>
    <mergeCell ref="B4:F4"/>
    <mergeCell ref="B8:F8"/>
    <mergeCell ref="B10:F10"/>
    <mergeCell ref="A12:E12"/>
    <mergeCell ref="B14:F14"/>
    <mergeCell ref="B16:F16"/>
    <mergeCell ref="B18:F18"/>
    <mergeCell ref="B20:F20"/>
    <mergeCell ref="B22:F22"/>
    <mergeCell ref="B6:F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vt:i4>
      </vt:variant>
    </vt:vector>
  </HeadingPairs>
  <TitlesOfParts>
    <vt:vector size="27" baseType="lpstr">
      <vt:lpstr>Summary Sheet</vt:lpstr>
      <vt:lpstr>1.Kohna Qala</vt:lpstr>
      <vt:lpstr>2.Laghmani ha secondary school</vt:lpstr>
      <vt:lpstr>3.Darwaza kan Secondary SC</vt:lpstr>
      <vt:lpstr>4. Abshor high SC</vt:lpstr>
      <vt:lpstr>5.Abdul Hakim sojani Primary SC</vt:lpstr>
      <vt:lpstr>6. Dowlatyar high SC</vt:lpstr>
      <vt:lpstr>7. Amir Abad primary school</vt:lpstr>
      <vt:lpstr>8.Taqachanar Boys  school</vt:lpstr>
      <vt:lpstr>9. Khowja Pesta</vt:lpstr>
      <vt:lpstr>10. Naswan markazy high SC</vt:lpstr>
      <vt:lpstr>11. Number1 boys SC</vt:lpstr>
      <vt:lpstr>12. Wadan Kely Secondary SC</vt:lpstr>
      <vt:lpstr>13. Dagary Secondary SC</vt:lpstr>
      <vt:lpstr>14. Sad Ramazan high SC</vt:lpstr>
      <vt:lpstr>15. Jangal Bashi High SC</vt:lpstr>
      <vt:lpstr>16. Number 2 boys high SC</vt:lpstr>
      <vt:lpstr>17 . Zerdkamar Boys  school</vt:lpstr>
      <vt:lpstr>18. Yamchi Boys Primary school</vt:lpstr>
      <vt:lpstr>19. Quzi Boys Secondry school</vt:lpstr>
      <vt:lpstr> 20.AAq Masjid Boys High school</vt:lpstr>
      <vt:lpstr>21. Naswan  2 Girls High scho</vt:lpstr>
      <vt:lpstr>22. Ab. Rahman Abni Auwf </vt:lpstr>
      <vt:lpstr>23. Eski Boys High school</vt:lpstr>
      <vt:lpstr>24.  boys High school</vt:lpstr>
      <vt:lpstr>'1.Kohna Qala'!Print_Area</vt:lpstr>
      <vt:lpstr>'22. Ab. Rahman Abni Auwf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FARAZI</dc:creator>
  <cp:lastModifiedBy>Mohammad Hussain Qeyami</cp:lastModifiedBy>
  <cp:lastPrinted>2023-07-12T21:15:06Z</cp:lastPrinted>
  <dcterms:created xsi:type="dcterms:W3CDTF">2023-04-16T04:15:53Z</dcterms:created>
  <dcterms:modified xsi:type="dcterms:W3CDTF">2023-08-25T16:39:01Z</dcterms:modified>
</cp:coreProperties>
</file>